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defaultThemeVersion="124226"/>
  <mc:AlternateContent xmlns:mc="http://schemas.openxmlformats.org/markup-compatibility/2006">
    <mc:Choice Requires="x15">
      <x15ac:absPath xmlns:x15ac="http://schemas.microsoft.com/office/spreadsheetml/2010/11/ac" url="https://dvs.vm.gov.lv/Portal/webdav/df853dd1-1397-428f-9c9a-951e46c41e1f/"/>
    </mc:Choice>
  </mc:AlternateContent>
  <xr:revisionPtr revIDLastSave="0" documentId="13_ncr:1_{C98EF226-BBFF-403C-8BC8-E5643C2E4AC7}" xr6:coauthVersionLast="47" xr6:coauthVersionMax="47" xr10:uidLastSave="{00000000-0000-0000-0000-000000000000}"/>
  <bookViews>
    <workbookView xWindow="-110" yWindow="-110" windowWidth="19420" windowHeight="10420" tabRatio="927" firstSheet="1" activeTab="6" xr2:uid="{00000000-000D-0000-FFFF-FFFF00000000}"/>
  </bookViews>
  <sheets>
    <sheet name="parbaude" sheetId="112" state="hidden" r:id="rId1"/>
    <sheet name="01_H" sheetId="145" r:id="rId2"/>
    <sheet name="02_H" sheetId="147" r:id="rId3"/>
    <sheet name="03_H" sheetId="166" r:id="rId4"/>
    <sheet name="01_P" sheetId="151" r:id="rId5"/>
    <sheet name="02_P " sheetId="167" r:id="rId6"/>
    <sheet name="03_P  " sheetId="148" r:id="rId7"/>
    <sheet name="04_P " sheetId="150" r:id="rId8"/>
    <sheet name="05_P " sheetId="163" r:id="rId9"/>
    <sheet name="06_P" sheetId="159" r:id="rId10"/>
    <sheet name="07_P " sheetId="158" r:id="rId11"/>
    <sheet name="08_P " sheetId="156" r:id="rId12"/>
    <sheet name="09_P " sheetId="155" r:id="rId13"/>
    <sheet name="10_P " sheetId="157" r:id="rId14"/>
    <sheet name="11_P " sheetId="164" r:id="rId15"/>
    <sheet name="12_P " sheetId="144" r:id="rId16"/>
    <sheet name="13_P  " sheetId="165" r:id="rId17"/>
  </sheets>
  <externalReferences>
    <externalReference r:id="rId18"/>
    <externalReference r:id="rId19"/>
    <externalReference r:id="rId20"/>
    <externalReference r:id="rId21"/>
    <externalReference r:id="rId22"/>
    <externalReference r:id="rId23"/>
    <externalReference r:id="rId24"/>
  </externalReferences>
  <definedNames>
    <definedName name="_1_2_d_NMP_lim" localSheetId="6">#REF!</definedName>
    <definedName name="_1_2_d_NMP_lim" localSheetId="15">#REF!</definedName>
    <definedName name="_1_2_d_NMP_lim" localSheetId="16">#REF!</definedName>
    <definedName name="_1_2_d_NMP_lim">#REF!</definedName>
    <definedName name="_xlnm.Auto_Open" localSheetId="6">#REF!</definedName>
    <definedName name="_xlnm.Auto_Open" localSheetId="15">#REF!</definedName>
    <definedName name="_xlnm.Auto_Open" localSheetId="16">#REF!</definedName>
    <definedName name="_xlnm.Auto_Open">#REF!</definedName>
    <definedName name="b" localSheetId="6">#REF!</definedName>
    <definedName name="b" localSheetId="15">#REF!</definedName>
    <definedName name="b" localSheetId="16">#REF!</definedName>
    <definedName name="b">#REF!</definedName>
    <definedName name="bt" localSheetId="6">#REF!</definedName>
    <definedName name="bt" localSheetId="15">#REF!</definedName>
    <definedName name="bt" localSheetId="16">#REF!</definedName>
    <definedName name="bt">#REF!</definedName>
    <definedName name="BX" localSheetId="6">#REF!</definedName>
    <definedName name="BX" localSheetId="15">#REF!</definedName>
    <definedName name="BX" localSheetId="16">#REF!</definedName>
    <definedName name="BX">#REF!</definedName>
    <definedName name="ccc" localSheetId="6">#REF!</definedName>
    <definedName name="ccc" localSheetId="15">#REF!</definedName>
    <definedName name="ccc" localSheetId="16">#REF!</definedName>
    <definedName name="ccc">#REF!</definedName>
    <definedName name="d" localSheetId="6">#REF!</definedName>
    <definedName name="d" localSheetId="15">#REF!</definedName>
    <definedName name="d" localSheetId="16">#REF!</definedName>
    <definedName name="d">#REF!</definedName>
    <definedName name="D_Evija3" localSheetId="6">#REF!</definedName>
    <definedName name="D_Evija3" localSheetId="15">#REF!</definedName>
    <definedName name="D_Evija3" localSheetId="16">#REF!</definedName>
    <definedName name="D_Evija3">#REF!</definedName>
    <definedName name="de" localSheetId="6">#REF!</definedName>
    <definedName name="de" localSheetId="15">#REF!</definedName>
    <definedName name="de" localSheetId="16">#REF!</definedName>
    <definedName name="de">#REF!</definedName>
    <definedName name="dff">#NAME?</definedName>
    <definedName name="DRGNAMES" localSheetId="6">#REF!</definedName>
    <definedName name="DRGNAMES" localSheetId="15">#REF!</definedName>
    <definedName name="DRGNAMES" localSheetId="16">#REF!</definedName>
    <definedName name="DRGNAMES">#REF!</definedName>
    <definedName name="e" localSheetId="6">#REF!</definedName>
    <definedName name="e" localSheetId="15">#REF!</definedName>
    <definedName name="e" localSheetId="16">#REF!</definedName>
    <definedName name="e">#REF!</definedName>
    <definedName name="ee" localSheetId="6">#REF!</definedName>
    <definedName name="ee" localSheetId="15">#REF!</definedName>
    <definedName name="ee" localSheetId="16">#REF!</definedName>
    <definedName name="ee">#REF!</definedName>
    <definedName name="gad_skaits" localSheetId="6">#REF!</definedName>
    <definedName name="gad_skaits" localSheetId="15">#REF!</definedName>
    <definedName name="gad_skaits" localSheetId="16">#REF!</definedName>
    <definedName name="gad_skaits">#REF!</definedName>
    <definedName name="gad_skaits_1" localSheetId="6">#REF!</definedName>
    <definedName name="gad_skaits_1" localSheetId="15">#REF!</definedName>
    <definedName name="gad_skaits_1" localSheetId="16">#REF!</definedName>
    <definedName name="gad_skaits_1">#REF!</definedName>
    <definedName name="gggg" localSheetId="6">#REF!</definedName>
    <definedName name="gggg" localSheetId="15">#REF!</definedName>
    <definedName name="gggg" localSheetId="16">#REF!</definedName>
    <definedName name="gggg">#REF!</definedName>
    <definedName name="ghy" localSheetId="6">#REF!</definedName>
    <definedName name="ghy" localSheetId="15">#REF!</definedName>
    <definedName name="ghy" localSheetId="16">#REF!</definedName>
    <definedName name="ghy">#REF!</definedName>
    <definedName name="h" localSheetId="6">#REF!</definedName>
    <definedName name="h" localSheetId="15">#REF!</definedName>
    <definedName name="h" localSheetId="16">#REF!</definedName>
    <definedName name="h">#REF!</definedName>
    <definedName name="hh" localSheetId="6">#REF!</definedName>
    <definedName name="hh" localSheetId="15">#REF!</definedName>
    <definedName name="hh" localSheetId="16">#REF!</definedName>
    <definedName name="hh">#REF!</definedName>
    <definedName name="hjh" localSheetId="6">#REF!</definedName>
    <definedName name="hjh" localSheetId="15">#REF!</definedName>
    <definedName name="hjh" localSheetId="16">#REF!</definedName>
    <definedName name="hjh">#REF!</definedName>
    <definedName name="hyh" localSheetId="6">#REF!</definedName>
    <definedName name="hyh" localSheetId="15">#REF!</definedName>
    <definedName name="hyh" localSheetId="16">#REF!</definedName>
    <definedName name="hyh">#REF!</definedName>
    <definedName name="i" localSheetId="6">#REF!</definedName>
    <definedName name="i" localSheetId="15">#REF!</definedName>
    <definedName name="i" localSheetId="16">#REF!</definedName>
    <definedName name="i">#REF!</definedName>
    <definedName name="izm.kods" localSheetId="6">#REF!</definedName>
    <definedName name="izm.kods" localSheetId="15">#REF!</definedName>
    <definedName name="izm.kods" localSheetId="16">#REF!</definedName>
    <definedName name="izm.kods">#REF!</definedName>
    <definedName name="izm.kods_1">[1]izm.posteni!$A$2:$A$216</definedName>
    <definedName name="izm.nos" localSheetId="6">#REF!</definedName>
    <definedName name="izm.nos" localSheetId="15">#REF!</definedName>
    <definedName name="izm.nos" localSheetId="16">#REF!</definedName>
    <definedName name="izm.nos">#REF!</definedName>
    <definedName name="izm.nos_1">[1]izm.posteni!$B$2:$B$216</definedName>
    <definedName name="jhg" localSheetId="6">#REF!</definedName>
    <definedName name="jhg" localSheetId="15">#REF!</definedName>
    <definedName name="jhg" localSheetId="16">#REF!</definedName>
    <definedName name="jhg">#REF!</definedName>
    <definedName name="kk" localSheetId="6">#REF!</definedName>
    <definedName name="kk" localSheetId="15">#REF!</definedName>
    <definedName name="kk" localSheetId="16">#REF!</definedName>
    <definedName name="kk">#REF!</definedName>
    <definedName name="l" localSheetId="6">#REF!</definedName>
    <definedName name="l" localSheetId="15">#REF!</definedName>
    <definedName name="l" localSheetId="16">#REF!</definedName>
    <definedName name="l">#REF!</definedName>
    <definedName name="Limeni_7_9group" localSheetId="6">#REF!</definedName>
    <definedName name="Limeni_7_9group" localSheetId="15">#REF!</definedName>
    <definedName name="Limeni_7_9group" localSheetId="16">#REF!</definedName>
    <definedName name="Limeni_7_9group">#REF!</definedName>
    <definedName name="n" localSheetId="6">#REF!</definedName>
    <definedName name="n" localSheetId="15">#REF!</definedName>
    <definedName name="n" localSheetId="16">#REF!</definedName>
    <definedName name="n">#REF!</definedName>
    <definedName name="P_Dati_rikojums" localSheetId="6">#REF!</definedName>
    <definedName name="P_Dati_rikojums" localSheetId="15">#REF!</definedName>
    <definedName name="P_Dati_rikojums" localSheetId="16">#REF!</definedName>
    <definedName name="P_Dati_rikojums">#REF!</definedName>
    <definedName name="pp" localSheetId="6">#REF!</definedName>
    <definedName name="pp" localSheetId="15">#REF!</definedName>
    <definedName name="pp" localSheetId="16">#REF!</definedName>
    <definedName name="pp">#REF!</definedName>
    <definedName name="_xlnm.Print_Area" localSheetId="1">'01_H'!$A:$J</definedName>
    <definedName name="_xlnm.Print_Area" localSheetId="4">'01_P'!$A:$J</definedName>
    <definedName name="_xlnm.Print_Area" localSheetId="2">'02_H'!$A:$J</definedName>
    <definedName name="_xlnm.Print_Area" localSheetId="5">'02_P '!$A:$J</definedName>
    <definedName name="_xlnm.Print_Area" localSheetId="3">'03_H'!$A:$J</definedName>
    <definedName name="_xlnm.Print_Area" localSheetId="7">'04_P '!$A:$J</definedName>
    <definedName name="_xlnm.Print_Area" localSheetId="9">'06_P'!$A:$J</definedName>
    <definedName name="_xlnm.Print_Area" localSheetId="10">'07_P '!$A:$J</definedName>
    <definedName name="_xlnm.Print_Area" localSheetId="11">'08_P '!$A:$J</definedName>
    <definedName name="_xlnm.Print_Area" localSheetId="12">'09_P '!$A:$J</definedName>
    <definedName name="_xlnm.Print_Area" localSheetId="13">'10_P '!$A:$J</definedName>
    <definedName name="_xlnm.Print_Area" localSheetId="14">'11_P '!$A:$J</definedName>
    <definedName name="Recover">[2]Macro1!$A$80</definedName>
    <definedName name="Rikojums2222">[3]Macro1!$A$106</definedName>
    <definedName name="rr" localSheetId="6">#REF!</definedName>
    <definedName name="rr" localSheetId="15">#REF!</definedName>
    <definedName name="rr" localSheetId="16">#REF!</definedName>
    <definedName name="rr">#REF!</definedName>
    <definedName name="rt" localSheetId="6">#REF!</definedName>
    <definedName name="rt" localSheetId="15">#REF!</definedName>
    <definedName name="rt" localSheetId="16">#REF!</definedName>
    <definedName name="rt">#REF!</definedName>
    <definedName name="rty" localSheetId="6">#REF!</definedName>
    <definedName name="rty" localSheetId="15">#REF!</definedName>
    <definedName name="rty" localSheetId="16">#REF!</definedName>
    <definedName name="rty">#REF!</definedName>
    <definedName name="S5\" localSheetId="6">#REF!</definedName>
    <definedName name="S5\" localSheetId="15">#REF!</definedName>
    <definedName name="S5\" localSheetId="16">#REF!</definedName>
    <definedName name="S5\">#REF!</definedName>
    <definedName name="ss" localSheetId="6">#REF!</definedName>
    <definedName name="ss" localSheetId="15">#REF!</definedName>
    <definedName name="ss" localSheetId="16">#REF!</definedName>
    <definedName name="ss">#REF!</definedName>
    <definedName name="Str." localSheetId="6">#REF!</definedName>
    <definedName name="Str." localSheetId="15">#REF!</definedName>
    <definedName name="Str." localSheetId="16">#REF!</definedName>
    <definedName name="Str.">#REF!</definedName>
    <definedName name="Str.vien.nos." localSheetId="6">#REF!</definedName>
    <definedName name="Str.vien.nos." localSheetId="15">#REF!</definedName>
    <definedName name="Str.vien.nos." localSheetId="16">#REF!</definedName>
    <definedName name="Str.vien.nos.">#REF!</definedName>
    <definedName name="Struktura" localSheetId="6">#REF!</definedName>
    <definedName name="Struktura" localSheetId="15">#REF!</definedName>
    <definedName name="Struktura" localSheetId="16">#REF!</definedName>
    <definedName name="Struktura">#REF!</definedName>
    <definedName name="Struktūrvien.kodi2" localSheetId="6">#REF!</definedName>
    <definedName name="Struktūrvien.kodi2" localSheetId="15">#REF!</definedName>
    <definedName name="Struktūrvien.kodi2" localSheetId="16">#REF!</definedName>
    <definedName name="Struktūrvien.kodi2">#REF!</definedName>
    <definedName name="Struktūrvien.kodi2_1">[1]strukturkodi!$B$2:$B$232</definedName>
    <definedName name="Struktūrvien.kods" localSheetId="6">#REF!</definedName>
    <definedName name="Struktūrvien.kods" localSheetId="15">#REF!</definedName>
    <definedName name="Struktūrvien.kods" localSheetId="16">#REF!</definedName>
    <definedName name="Struktūrvien.kods">#REF!</definedName>
    <definedName name="Struktūrvien.kods_1">[1]strukturkodi!$A$2:$A$232</definedName>
    <definedName name="TableName">"Dummy"</definedName>
    <definedName name="ty" localSheetId="6">#REF!</definedName>
    <definedName name="ty" localSheetId="15">#REF!</definedName>
    <definedName name="ty" localSheetId="16">#REF!</definedName>
    <definedName name="ty">#REF!</definedName>
    <definedName name="tyuj" localSheetId="6">#REF!</definedName>
    <definedName name="tyuj" localSheetId="15">#REF!</definedName>
    <definedName name="tyuj" localSheetId="16">#REF!</definedName>
    <definedName name="tyuj">#REF!</definedName>
    <definedName name="u" localSheetId="6">#REF!</definedName>
    <definedName name="u" localSheetId="15">#REF!</definedName>
    <definedName name="u" localSheetId="16">#REF!</definedName>
    <definedName name="u">#REF!</definedName>
    <definedName name="U_N_A" localSheetId="6">#REF!</definedName>
    <definedName name="U_N_A" localSheetId="15">#REF!</definedName>
    <definedName name="U_N_A" localSheetId="16">#REF!</definedName>
    <definedName name="U_N_A">#REF!</definedName>
    <definedName name="wedr" localSheetId="6">#REF!</definedName>
    <definedName name="wedr" localSheetId="15">#REF!</definedName>
    <definedName name="wedr" localSheetId="16">#REF!</definedName>
    <definedName name="wedr">#REF!</definedName>
    <definedName name="x" localSheetId="6">#REF!</definedName>
    <definedName name="x" localSheetId="15">#REF!</definedName>
    <definedName name="x" localSheetId="16">#REF!</definedName>
    <definedName name="x">#REF!</definedName>
    <definedName name="XBD">[4]Dati!$B$6</definedName>
    <definedName name="XDD">[4]Dati!$B$4</definedName>
    <definedName name="XDS">[4]Dati!$B$5</definedName>
    <definedName name="XSVD">[4]Dati!$B$7</definedName>
    <definedName name="xxxx" localSheetId="6">#REF!</definedName>
    <definedName name="xxxx" localSheetId="15">#REF!</definedName>
    <definedName name="xxxx" localSheetId="16">#REF!</definedName>
    <definedName name="xxxx">#REF!</definedName>
    <definedName name="yuh" localSheetId="6">#REF!</definedName>
    <definedName name="yuh" localSheetId="15">#REF!</definedName>
    <definedName name="yuh" localSheetId="16">#REF!</definedName>
    <definedName name="yuh">#REF!</definedName>
    <definedName name="yyyy" localSheetId="6">#REF!</definedName>
    <definedName name="yyyy" localSheetId="15">#REF!</definedName>
    <definedName name="yyyy" localSheetId="16">#REF!</definedName>
    <definedName name="yy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157" l="1"/>
  <c r="F16" i="112"/>
  <c r="E26" i="147" l="1"/>
  <c r="F22" i="145" l="1"/>
  <c r="G22" i="145"/>
  <c r="I22" i="145"/>
  <c r="E22" i="145"/>
  <c r="E23" i="145"/>
  <c r="I27" i="145"/>
  <c r="I26" i="145" s="1"/>
  <c r="I23" i="145"/>
  <c r="E27" i="145"/>
  <c r="F38" i="145"/>
  <c r="G38" i="145"/>
  <c r="I38" i="145"/>
  <c r="E38" i="145"/>
  <c r="I48" i="145"/>
  <c r="I51" i="145"/>
  <c r="I59" i="145"/>
  <c r="I69" i="145"/>
  <c r="I72" i="145"/>
  <c r="G72" i="145"/>
  <c r="E24" i="164" l="1"/>
  <c r="F24" i="164"/>
  <c r="G24" i="164"/>
  <c r="F21" i="165" l="1"/>
  <c r="G21" i="165"/>
  <c r="E21" i="165"/>
  <c r="F26" i="166" l="1"/>
  <c r="G26" i="166"/>
  <c r="E26" i="166"/>
  <c r="I28" i="166"/>
  <c r="I27" i="166"/>
  <c r="I27" i="147"/>
  <c r="I28" i="147"/>
  <c r="I26" i="167" l="1"/>
  <c r="I22" i="167" s="1"/>
  <c r="G22" i="167"/>
  <c r="F22" i="167"/>
  <c r="E22" i="167"/>
  <c r="L14" i="167"/>
  <c r="L13" i="167"/>
  <c r="L10" i="167"/>
  <c r="L9" i="167"/>
  <c r="I26" i="166"/>
  <c r="I22" i="166" s="1"/>
  <c r="G22" i="166"/>
  <c r="F22" i="166"/>
  <c r="E22" i="166"/>
  <c r="I25" i="165"/>
  <c r="I21" i="165" s="1"/>
  <c r="L14" i="165"/>
  <c r="L13" i="165"/>
  <c r="L10" i="165"/>
  <c r="L9" i="165"/>
  <c r="I27" i="164"/>
  <c r="I26" i="159"/>
  <c r="I27" i="163"/>
  <c r="I27" i="150"/>
  <c r="G26" i="147"/>
  <c r="F26" i="147"/>
  <c r="I26" i="147" l="1"/>
  <c r="J45" i="164" l="1"/>
  <c r="I45" i="164"/>
  <c r="L11" i="164" l="1"/>
  <c r="L12" i="164"/>
  <c r="I23" i="156"/>
  <c r="L15" i="164" l="1"/>
  <c r="I23" i="163" l="1"/>
  <c r="G23" i="163"/>
  <c r="F23" i="163"/>
  <c r="E23" i="163"/>
  <c r="L14" i="163"/>
  <c r="L13" i="163"/>
  <c r="L10" i="163"/>
  <c r="L9" i="163"/>
  <c r="I28" i="164"/>
  <c r="I24" i="164" s="1"/>
  <c r="L16" i="164"/>
  <c r="L10" i="164"/>
  <c r="L9" i="164"/>
  <c r="I22" i="159" l="1"/>
  <c r="G22" i="159"/>
  <c r="F22" i="159"/>
  <c r="E22" i="159"/>
  <c r="I23" i="158" l="1"/>
  <c r="G23" i="158"/>
  <c r="F23" i="158"/>
  <c r="E23" i="158"/>
  <c r="L14" i="158"/>
  <c r="L13" i="158"/>
  <c r="L10" i="158"/>
  <c r="L9" i="158"/>
  <c r="I26" i="157" l="1"/>
  <c r="I22" i="157" s="1"/>
  <c r="G22" i="157"/>
  <c r="F22" i="157"/>
  <c r="E22" i="157"/>
  <c r="L14" i="157"/>
  <c r="L13" i="157"/>
  <c r="L10" i="157"/>
  <c r="L9" i="157"/>
  <c r="I26" i="156"/>
  <c r="I22" i="156" s="1"/>
  <c r="G22" i="156"/>
  <c r="F22" i="156"/>
  <c r="E22" i="156"/>
  <c r="L14" i="156"/>
  <c r="L13" i="156"/>
  <c r="L10" i="156"/>
  <c r="L9" i="156"/>
  <c r="I26" i="155" l="1"/>
  <c r="I22" i="155" s="1"/>
  <c r="G22" i="155"/>
  <c r="F22" i="155"/>
  <c r="E22" i="155"/>
  <c r="L14" i="155"/>
  <c r="L13" i="155"/>
  <c r="L10" i="155"/>
  <c r="L9" i="155"/>
  <c r="I22" i="151" l="1"/>
  <c r="G22" i="151"/>
  <c r="F22" i="151"/>
  <c r="E22" i="151"/>
  <c r="L14" i="151"/>
  <c r="L13" i="151"/>
  <c r="L10" i="151"/>
  <c r="L9" i="151"/>
  <c r="I23" i="150"/>
  <c r="G23" i="150"/>
  <c r="F23" i="150"/>
  <c r="E23" i="150"/>
  <c r="L14" i="150"/>
  <c r="L13" i="150"/>
  <c r="L10" i="150"/>
  <c r="L9" i="150"/>
  <c r="I21" i="148" l="1"/>
  <c r="G21" i="148"/>
  <c r="F21" i="148"/>
  <c r="E21" i="148"/>
  <c r="L14" i="148"/>
  <c r="L13" i="148"/>
  <c r="L10" i="148"/>
  <c r="L9" i="148"/>
  <c r="I22" i="147" l="1"/>
  <c r="G16" i="112" s="1"/>
  <c r="G22" i="147"/>
  <c r="E16" i="112" s="1"/>
  <c r="F22" i="147"/>
  <c r="D16" i="112" s="1"/>
  <c r="E22" i="147"/>
  <c r="C16" i="112" s="1"/>
  <c r="C22" i="112" s="1"/>
  <c r="L14" i="147"/>
  <c r="L13" i="147"/>
  <c r="L10" i="147"/>
  <c r="L9" i="147"/>
  <c r="C21" i="112" l="1"/>
  <c r="D21" i="112"/>
  <c r="D22" i="112"/>
  <c r="E22" i="112"/>
  <c r="E21" i="112"/>
  <c r="F72" i="145"/>
  <c r="F73" i="145"/>
  <c r="G73" i="145" s="1"/>
  <c r="I73" i="145" s="1"/>
  <c r="F69" i="145"/>
  <c r="E69" i="145"/>
  <c r="G51" i="145"/>
  <c r="F51" i="145"/>
  <c r="E51" i="145"/>
  <c r="G48" i="145"/>
  <c r="F48" i="145"/>
  <c r="E48" i="145"/>
  <c r="I41" i="145"/>
  <c r="F27" i="145"/>
  <c r="I36" i="145"/>
  <c r="I25" i="145"/>
  <c r="F23" i="145"/>
  <c r="L14" i="145"/>
  <c r="L13" i="145"/>
  <c r="L10" i="145"/>
  <c r="L9" i="145"/>
  <c r="G69" i="145" l="1"/>
  <c r="F59" i="145"/>
  <c r="F26" i="145" s="1"/>
  <c r="E72" i="145"/>
  <c r="G27" i="145"/>
  <c r="E59" i="145"/>
  <c r="G59" i="145"/>
  <c r="G23" i="145"/>
  <c r="E26" i="145" l="1"/>
  <c r="G26" i="145"/>
  <c r="I25" i="144"/>
  <c r="I21" i="144" s="1"/>
  <c r="G21" i="144"/>
  <c r="F21" i="144"/>
  <c r="E21" i="144"/>
  <c r="L14" i="144"/>
  <c r="L13" i="144"/>
  <c r="L10" i="144"/>
  <c r="L9" i="144"/>
</calcChain>
</file>

<file path=xl/sharedStrings.xml><?xml version="1.0" encoding="utf-8"?>
<sst xmlns="http://schemas.openxmlformats.org/spreadsheetml/2006/main" count="1698" uniqueCount="425">
  <si>
    <t>A</t>
  </si>
  <si>
    <t>B</t>
  </si>
  <si>
    <t>D</t>
  </si>
  <si>
    <t>E</t>
  </si>
  <si>
    <t>F</t>
  </si>
  <si>
    <t>G</t>
  </si>
  <si>
    <t>papildus nepieciešamais valsts budžeta finansējums</t>
  </si>
  <si>
    <t>Finanšu rādītāji, informācija par amata vietām</t>
  </si>
  <si>
    <t>Darbības rezultāts</t>
  </si>
  <si>
    <t>Darbības rezultatīvais rādītājs</t>
  </si>
  <si>
    <t xml:space="preserve">Kods: </t>
  </si>
  <si>
    <t>Nr.</t>
  </si>
  <si>
    <t>ieguldījuma teritorija 
(vietējā pašvaldība)</t>
  </si>
  <si>
    <t>objekta veids</t>
  </si>
  <si>
    <t xml:space="preserve">veicamā darbība </t>
  </si>
  <si>
    <t>Prioritārā pasākuma mērķis:</t>
  </si>
  <si>
    <t>Prioritārā pasākuma apraksts:</t>
  </si>
  <si>
    <t>Prioritārā pasākuma pieteikums vidējam termiņam</t>
  </si>
  <si>
    <t xml:space="preserve">Prioritārā pasākuma nosaukums: </t>
  </si>
  <si>
    <t>Prioritārā pasākuma rādītāji un pamatojums</t>
  </si>
  <si>
    <t>(amats)</t>
  </si>
  <si>
    <t>Valdības rīcības plāns:</t>
  </si>
  <si>
    <t>finansējums tiks rasts ministrijas budžeta ietvaros</t>
  </si>
  <si>
    <t>Prioritārā pasākuma raksturojošākie darbības rezultāti un to rezultatīvie rādītāji</t>
  </si>
  <si>
    <t>Ja kapitālie izdevumi ir saistīti ar ēkas, būves, zemes, inženiertehniskās un tehnoloģiskās iekārtas, specializētās iekārtas vai operatīvā transporta iegādi, būvniecību vai atjaunošanu, norāda:</t>
  </si>
  <si>
    <t>5.2. Strukturālo reformu īstenošana:</t>
  </si>
  <si>
    <t>5.1. Ietekme uz tautsaimniecību, tai skaitā nacionālo drošību, un ekonomiskās izaugsmes veicināšanu:</t>
  </si>
  <si>
    <t>(tālrunis, elektroniskā pasta adrese)</t>
  </si>
  <si>
    <t>Atbilstība vidēja termiņa budžeta ietvara likumā noteiktajiem budžeta mērķiem un prioritārajiem attīstības virzieniem:</t>
  </si>
  <si>
    <t>Reformas netiek īstenotas</t>
  </si>
  <si>
    <t>Veselības ministrija</t>
  </si>
  <si>
    <t>Zīmes</t>
  </si>
  <si>
    <t>Vārdi</t>
  </si>
  <si>
    <t>Ministrija vai cita centrālā valsts iestāde:</t>
  </si>
  <si>
    <t>Ietekme ir pastarpināta</t>
  </si>
  <si>
    <t>Nav attiecināms</t>
  </si>
  <si>
    <t xml:space="preserve">Attīstības plānošanas dokumenti un normatīvie akti, kuros ir minēti attiecīgie politikas rezultatīvie rādītāji:
</t>
  </si>
  <si>
    <t xml:space="preserve">Prioritārā pasākuma būtiskākie politikas rezultatīvie rādītāji (tai skaitā to mērvienība), uz kuru sasniegšanu ir vērsts prioritārais pasākums:
</t>
  </si>
  <si>
    <t>1.</t>
  </si>
  <si>
    <t>2.</t>
  </si>
  <si>
    <t>3.</t>
  </si>
  <si>
    <t>4.</t>
  </si>
  <si>
    <t>5.</t>
  </si>
  <si>
    <t>6.</t>
  </si>
  <si>
    <t>7.</t>
  </si>
  <si>
    <t>8.</t>
  </si>
  <si>
    <t>9.</t>
  </si>
  <si>
    <t>10.</t>
  </si>
  <si>
    <t>Vai pēdējo 3 gadu laikā ir bijis piešķirts finansējums šādam mērķim?</t>
  </si>
  <si>
    <t>Izdevumi kopā sadalījumā pa finansēšanas avotiem:</t>
  </si>
  <si>
    <t>Teksta garums</t>
  </si>
  <si>
    <t>Turpmākā laikposmā līdz pasākuma pabeigšanai (ja tas ir terminēts)</t>
  </si>
  <si>
    <t>Turpmāk katru gadu (ja pasākums nav terminēts)</t>
  </si>
  <si>
    <t>Pasākuma pabeigšanas gads (ja tas ir terminēts)</t>
  </si>
  <si>
    <t xml:space="preserve">Izdevumi kopā, euro </t>
  </si>
  <si>
    <t>tai skaitā atlīdzība</t>
  </si>
  <si>
    <t>-</t>
  </si>
  <si>
    <t>29_01_H</t>
  </si>
  <si>
    <t xml:space="preserve">Konceptuālais ziņojums “Par veselības aprūpes sistēmas reformu” </t>
  </si>
  <si>
    <t>papildus nepieciešamais valsts budžeta finansējums, t.sk.:</t>
  </si>
  <si>
    <t>Veselības ministrijai:</t>
  </si>
  <si>
    <t>Labklājības ministrijai</t>
  </si>
  <si>
    <t>Tieslietu ministrijai</t>
  </si>
  <si>
    <t>Iekšlietu ministrijai</t>
  </si>
  <si>
    <t xml:space="preserve">
</t>
  </si>
  <si>
    <t xml:space="preserve">Sagatavoja: </t>
  </si>
  <si>
    <t>S.Kasparenko, 67876147, sandra.kasparenko@vm.gov.lv</t>
  </si>
  <si>
    <t xml:space="preserve">Sagatavoja:           </t>
  </si>
  <si>
    <t>Sandra Kasparenko</t>
  </si>
  <si>
    <t>67876147,  sandra.kasparenko@vm.gov.lv</t>
  </si>
  <si>
    <t>67876147, sandra.kasparenko@vm.gov.lv</t>
  </si>
  <si>
    <t>Izglītības ministrija t.sk. (62.resors "Mērķotācijas pašvaldībām")</t>
  </si>
  <si>
    <t>t.sk. 39.03.00 Asins un asins komponentu nodrošināšana</t>
  </si>
  <si>
    <t>t.sk. 39.04.00 Neatliekamā medicīniskā palīdzība</t>
  </si>
  <si>
    <t>t.sk. 39.06.00 Tiesu medicīniskā ekspertīze</t>
  </si>
  <si>
    <t>t.sk. 02.04.00 Rezidentu apmācība</t>
  </si>
  <si>
    <t>t.sk. 46.01.00 Uzraudzība un kontrole</t>
  </si>
  <si>
    <t>t.sk. 46.03.00 Slimību profilakses nodrošināšana</t>
  </si>
  <si>
    <t>29_01_P</t>
  </si>
  <si>
    <t>Veselības aprūpes finansēšanas likums</t>
  </si>
  <si>
    <t>29_02_P</t>
  </si>
  <si>
    <t>29_04_P</t>
  </si>
  <si>
    <t xml:space="preserve">
</t>
  </si>
  <si>
    <t xml:space="preserve">Informācijas komunikācijas tehnoloģiju (IKT) un vienotās veselības nozares elektroniskās informācijas sistēmas (e-veselības) uzturēšana un nepārtrauktas darbības nodrošināšana </t>
  </si>
  <si>
    <t>29_03_P</t>
  </si>
  <si>
    <t>2018.gada 28.augusta MK noteikumi Nr.555 "Veselības aprūpes organizēšanas un samaksas kārtība"</t>
  </si>
  <si>
    <t>t.sk. atlīdzība</t>
  </si>
  <si>
    <t>01.03.00 "Sociālās korekcijas izglītības iestāde" ("Naukšēni")</t>
  </si>
  <si>
    <t>02.01.00 "Profesionālās izglītības programmu īstenošana"</t>
  </si>
  <si>
    <t>09.10.00. "Murjāņu sporta ģimnāzija"</t>
  </si>
  <si>
    <t>62.resors "Mērķotācijas pašvaldībām"</t>
  </si>
  <si>
    <t>04.05.00 "Valsts sociālās apdrošināšanas aģentūras speciālais budžets"</t>
  </si>
  <si>
    <t xml:space="preserve">05.03.00 "Aprūpe valsts sociālās aprūpes institūcijās" </t>
  </si>
  <si>
    <t>05.37.00 "Sociālās integrācijas valsts aģentūras administrēšana un profesionālās un sociālās rehabilitācijas pakalpojumu nodrošināšana"</t>
  </si>
  <si>
    <t>05.62.00 "Invaliditātes ekspertīžu nodrošināšana" (Veselības un darbspēju ekspertīzes ārstu valsts komisija)</t>
  </si>
  <si>
    <t>05.01.00 "Sociālās rehabilitācijas valsts programmas"</t>
  </si>
  <si>
    <t>04.01.00 "Ieslodzījuma vietas"</t>
  </si>
  <si>
    <t>06.01.00"Valsts policija"</t>
  </si>
  <si>
    <t>10.00.00 "Valsts robežsardzes darbība"</t>
  </si>
  <si>
    <t>38.05.00 "Veselības aprūpe un fiziskā sagatavošana"</t>
  </si>
  <si>
    <t>1.pielikums</t>
  </si>
  <si>
    <t>2.pielikums</t>
  </si>
  <si>
    <t xml:space="preserve">Cita būtiska informācija </t>
  </si>
  <si>
    <t xml:space="preserve">Veikta Veselības ministrijas un tās padotības iestāžu nomas maksas palielinājuma apmaksa, nekustamais īpašums uzturēts atbilstoši normatīvo aktu prasībām, nodrošināta ministrijas funkciju izpilde. </t>
  </si>
  <si>
    <t xml:space="preserve">Veikti Veselības ministrijas un tās padotības iestāžu nekustamo īpašumu tekošie un kapitālie remonta darbi, nodrošināta nekustamo īpašumu uzturēšana atbilstoši normatīvo aktu prasībām, nodrošināta ministrijas un padotības iestāžu funkciju izpilde. </t>
  </si>
  <si>
    <t>2022.gads</t>
  </si>
  <si>
    <t xml:space="preserve">Unikālo pacientu skaita pieaugums, palielinot apmaksājamo medikamentu kompensācijas apjomu </t>
  </si>
  <si>
    <t>Latvijā apdrošinātām personām, uzturoties citā ES dalībvalstī,  nodrošinātas tiesības uz veselības aprūpi</t>
  </si>
  <si>
    <t>Aizsardzības ministrija</t>
  </si>
  <si>
    <t>22.10.00 "Starptautisko operāciju un Nacionālo bruņoto spēku personālsastāva centralizētais atalgojums"</t>
  </si>
  <si>
    <t>t.sk. 45.01.00 Veselības aprūpes finansējuma administrēšana un ekonomiskā novērtēšana</t>
  </si>
  <si>
    <t>Nodrošināta Veselības ministrijas padotības iestāžu  funkciju, uzdevumu pilnvērtīgu un savlaicīgu izpilde, kā arī kapacitātes stiprināšana atbilstoši plānotajam</t>
  </si>
  <si>
    <t>t.sk. 33.14.00 Primārās ambulatorās veselības aprūpes nodrošināšana</t>
  </si>
  <si>
    <t>t.sk. 33.15.00 Laboratorisko izmeklējumu nodrošināšana ambulatorajā aprūpē</t>
  </si>
  <si>
    <t>t.sk. 33.16.00 Pārējo ambulatoro veselības aprūpes pakalpojumu nodrošināšana</t>
  </si>
  <si>
    <t>t.sk. 33.17.00 Neatliekamās medicīniskās palīdzības nodrošināšana stacionārās ārstniecības iestādēs</t>
  </si>
  <si>
    <t xml:space="preserve">t.sk. 33.18.00 Plānveida stacionāro veselības aprūpes pakalpojumu nodrošināšana </t>
  </si>
  <si>
    <t>2023.gads</t>
  </si>
  <si>
    <t>Pārējie veselības nozares prioritārie pasākumi</t>
  </si>
  <si>
    <t>Sagatavoja:           Nozares budžeta plānošanas departamenta vecākā eksperte</t>
  </si>
  <si>
    <t>Datu bāzes darbības nepārtrauktība, %</t>
  </si>
  <si>
    <t>Sniegt pacientiem kvalitatīvu stacionāro aprūpi, pēc iespējas novēršot pacientu  veselības stāvokļa pasliktināšanos, darbspēju zudumu un prognozējamās invaliditātes iestāšanos. Veicināt ambulatorā sektora attīstību veselības aprūpē, samazinot gaidīšanas rindas, nodrošinot diagnostiskos izmeklējumus, nodrošināt rehabilitācijas pakalpojumus.</t>
  </si>
  <si>
    <t xml:space="preserve">                                           Nozares budžeta  departamenta vecākā eksperte</t>
  </si>
  <si>
    <t>Sekundāro ambulatoro veselības aprūpes pakalpojumu pieejamības uzlabošana</t>
  </si>
  <si>
    <t>Papildus izmeklējumi, skaits</t>
  </si>
  <si>
    <t>Nodrošināta pakalpojumu gultasdienu tarifa un faktisko izmaksu starpības kompensāciju</t>
  </si>
  <si>
    <t>Gultas dienas, par kurām tiek kompensēta izmaksu starpība, skaits</t>
  </si>
  <si>
    <t>Uzlabojoties stacionāro pakalpojumu kvalitātei un  pieejamībai, uzlabojas sabiedrības veselības rādītāji, mazinās invaliditātes iespējas. Uzlabota pieejamība ambulatorās veselības aprūpes pakalpojumiem sekmē iespējami liela veselības problēmu loka (savlaicīga slimību diagnostika, pacientu dzīves  kvalitāte, darbnespējas periods, invaliditāte u.c.) risināšanu ekonomiski efektīvākajā ambulatorajā sektorā.</t>
  </si>
  <si>
    <t>Virsmērķis ir veicināt uz cilvēku centrētas un integrētas veselības aprūpes pakalpojumu pieejamību onkoloģijā, vienlaikus novēršot priekšlaicīgu mirstību no onkoloģiskām slimībām.</t>
  </si>
  <si>
    <t>Samazinājusies mirstība no neinfekciju slimībām vecumā līdz 64 gadiem (2020.g. mirstība no ļaundabīgajiem audzējiem līdz 64 g.v.  103,5 uz 100 000 iedzīvotāju) sievietēm 90,6 uz 100 000 iedz., vīriešiem 116,6 uz 100 000 iedz.)</t>
  </si>
  <si>
    <t>2024.gads</t>
  </si>
  <si>
    <t>Ar prioritārā pasākuma ieviešanu saistītās amata vietu skaita izmaiņas (+/-) pret 2021.gadu</t>
  </si>
  <si>
    <t>Riska faktoru izplatības un ietekmes uz veselību mazināšana</t>
  </si>
  <si>
    <t xml:space="preserve">Nodrošināta iespēja iedzīvotājiem saņemt palīdzību smēķēšanas atmešanā  </t>
  </si>
  <si>
    <t xml:space="preserve">Organizētā vēža skrīninga koordinācija un uzraudzība  </t>
  </si>
  <si>
    <t>45-75% (pēc diagnozes)</t>
  </si>
  <si>
    <t xml:space="preserve">Uzlabota agrīnas ļaundabīgo audzēju diagnostikas pieejamība </t>
  </si>
  <si>
    <t>Attīstīta rekonstruktīvās ķirurģijas pakalpojumi onkoloģisko slimību pacientiem</t>
  </si>
  <si>
    <t xml:space="preserve">Uzlabota un paplašināta kompensējamo medikamentu nodrošināšana onkoloģijas pacientiem </t>
  </si>
  <si>
    <t>Uzlabota medicīniskās rehabilitācijas pakalpojumu pieejamība un kvalitāte onkoloģiskiem pacientiem, tai skaitā, pakalpojumu sniedzēju zināšanas un prasmes darbā ar onkoloģisko slimību pacientiem</t>
  </si>
  <si>
    <t>Pārskatīti veselības aprūpes tarifi onkoloģijā</t>
  </si>
  <si>
    <t>Veikti sabiedrības informēšanas un izglītojoši pasākumi par onkoloģisko slimību agrīnu diagnostiku un ārstēšanu, pievēršot uzmanību izplatītākajām onkoloģiskajām slimībām, %</t>
  </si>
  <si>
    <t>Nodrošināta smēķēšanas atmešanas konsultatīvā tālruņa darbība, %</t>
  </si>
  <si>
    <t>Uzlabota onkoloģisko saslimšanu agrīna diagnostika, palielinot 1.un 2.vēža stadijā diagnosticēto pacientu īpatsvaru vismaz līdz 60% no kopējā uzskaitē uzņemto pacientu skaita un nodrošinot savlaicīgu ārstēšanu biežākajās ļaundabīgo audzēju lokalizācijās, %</t>
  </si>
  <si>
    <t>Nodrošināta akūta, subakūta, ilgtermiņa rehabilitācija stacionārā, dienas stacionāra un ambulatoru pakalpojumu pieejamība ārstniecības iestādēs, kas veic primāro onkoloģisko pacientu diagnostiku un ārstēšanu, %</t>
  </si>
  <si>
    <t xml:space="preserve">Konceptuālā ziņojuma "Par māsas profesijas turpmāko attīstību" ieviešana 
</t>
  </si>
  <si>
    <t xml:space="preserve">Nodrošināt māszinību izglītības programmu finansēšanu lielākam studējošo skaitam augstskolās pilnā apmērā pēc 100% optimālā studiju  koeficenta, uzlabojot izglītības un iedzīvotājiem sniegtās veselības aprūpes kvalitāti. </t>
  </si>
  <si>
    <t>Ar šī pasākuma palīdzību tiek veicināta šādu rezultatīvo rādītāju sasniegšana: 1) Palielināts praktizējošo māsu skaits uz 1000 iedzīvotāju līdz  6,0 māsas 2023.gadā; 2) Māsu/ārstu attiecība 2023.gadā sasniedz 1,9.
Sasniedzamie rezultāti prognozēti ar nosacījumu, ka māsu profesijas turpmākās attīstības ietvaros būs pieejami papildus valsts budžeta līdzekļi (sākot ar 2022.gadu augstākās izglītības nodrošināšanai) ,tai skaitā atalgojuma palielināšanai.
SVP2021-2027(projekts)
 Praktizējošo ārstu/māsu skaits uz 100 000 iedzīvotāju 337/434 (2018), 345/460 (2027)</t>
  </si>
  <si>
    <t xml:space="preserve">Kopš 2021./2022.gada uzņemšanas tiek uzsākta vienota pāreja no koledžu līmeņa izglītības uz otrā līmeņa profesionālās augstākās izglītības programmu "Māszinības" visās augstskolās (RSU, LU, DU) paredzot studiju koeficienta palielinājumu (pēc 100% optimālā koeficienta) </t>
  </si>
  <si>
    <t>Kopā -  1156, no tām RSU-513 vietas, pieaugums par 16 valsts budžeta vietām, DU-210, pieaugums par 30 valsts budžeta vietām, LU-433, pieaugums par 200 valsts budžeta vietām</t>
  </si>
  <si>
    <t xml:space="preserve"> 1156  (497 RSU, 180 DU, 233 LU)</t>
  </si>
  <si>
    <t xml:space="preserve"> 1156 (513 RSU, 210 DU, 433 LU)</t>
  </si>
  <si>
    <t xml:space="preserve"> (555 RSU, 240 DU, 548 LU)</t>
  </si>
  <si>
    <t xml:space="preserve">Vidējais studiju vietu skaits pieaugums studiju programmā "Māszinības" augstskolās, skaits
</t>
  </si>
  <si>
    <t>Vidējā studiju vietu skaita palielinājums studiju programmā "Māszinības" augstskolās, kas tiek īstenotas ar 100% optimālo koeficientu, slaits</t>
  </si>
  <si>
    <t xml:space="preserve">                     Nozares cilvēkresursu attīstības  nodaļas vadītāja       </t>
  </si>
  <si>
    <t>Kristīne Kļaviņa</t>
  </si>
  <si>
    <t>67876094,  kristine.klavina@vm.gov.lv</t>
  </si>
  <si>
    <t>Rezidentu apmācības nodrošināšana</t>
  </si>
  <si>
    <t xml:space="preserve">Rezidentu apmācības finansēšana pilnā apmērā, katru gadu nodrošinot 250 rezidentu uzņemšanu, lai uzlabotu veselības aprūpes pakalpojumu pieejamību un saskaņotu ārsta pamatstudiju absolvenu skaitu ar valsts budžeta rezidentūras vietām. </t>
  </si>
  <si>
    <t xml:space="preserve">Latvijā ārstu nodrošinājums uz 100 000 iedzīvotājiem ir zemāks kā ES valstīs vidēji (LV-340, ES-360). Valstī šobrīd trūkst 973 praktizējošu ārstu, slimnīcā ir vakantas 476 ārstu speciālistu slodzes, kā arī ārstu vecuma struktūra ir  novecojoša – vidēji 23% ārstu ir pensijas vecumā. Paaudžu nomaiņa netiek efektīvi īstenota tādās specialitātēs kā, piemēram, ķirurgs, internists, ginekologs, dzemdību speciālists, ģimenes ārsts, psihiatrs u.c. Speciālistu trūkums ir izteikts visos veselības aprūpes līmeņos, īpaši, neatliekamās palīdzības sniegšanai stacionāros.  Speciālistu darba vietas ir koncentrētas galvaspilsētā vai lielākajās pilsētās, kas apgrūtina speciālistu konsultāciju pieejamību reģionu iedzīvotājiem, sekmē maksas medicīnas attīstību, kā arī veicina hronisku slimību pieaugumu, pagarina darbnespējas periodu un sekmē priekšlaicīgu mirstību.  Rezidentu darbs, kā arī obligātā 3 gadu pēcrezidentūras atstrāde specialitātē būtiski mazina personāla trūkumu un uzlabo pakalpojumu pieejamību, tajā skaitā, kompensē ārstu trūkumu  Covid-19  pandēmijas laikā.  EP ieteikumos par Latvijas 2020. gada valsts reformu programmu (COM/2020/514 final) norādīts uz nepieciešamību vairāk investēt cilvēkresursos, lai mazinātu veselības krīžu ietekmi.
Valsts kontroles ziņojumā (2019) secināts, ka ārstu pamatstudiju absolventu skaitu nepieciešamas sabalansēt ar rezidentūras vietu skaitu. 2021.gadā  noslēgtajos līgumos starp Veselības ministriju un universitātēm (Rīgas Stradiņa universitāti un Latvijas Universitāti) par rezidentu apmācību vidējās viena rezidenta apmācības izmaksas noteiktas 1871.59 EUR apmērā,  kas ir nepietiekams, lai nodrošinātu lielāka skaita rezidentu apmācību. Lai veicinātu jaunu speciālistu ienākšanu un mobilitāti darba tirgū, uzlabojot veselības aprūpes pakalpojumu pieejamību, nepieciešami papildus līdzekļi, lai katru gadu uzņemtu vismaz 250 rezidentus, kas ir par 30 valsts budžeta vietām vairāk nekā iespējams nodrošināt no Veselības ministrijas budžeta apakšprogramms  02.04.00 „Rezidentu apmācība” pieejamā finansējuma.    </t>
  </si>
  <si>
    <t>Pasākums kopumā ir vērsts uz sabiedrības veselības  uzlabošanu, darbspēju saglabāšanu iedzīvotājiem, tautsaimniecības attīstību un ekonomikas izaugsmi. Palielinot rezidentūras vietu skaitu tiek uzlabota ārstu-speciālistu pieejamība veselības aprūpes pakalpojumiem visā valsts teritorijā un visos veselības aprūpes līmeņos, tajā skaitā, neatliekamās medicīnas sniegšanai un ārkārtēju situāciju gadījumos. Nodrošinot savlaicīgu pieejamību medicīnas pakalpojumiem, tiek mazināts hronisku slimības attīstības risks, saīsināts darbnespējas periods, kā arī  mazināts invaliditātes un priekšlaicīgas mirstības risks iedzīvotājiem.</t>
  </si>
  <si>
    <t>Vienas rezidentūras vietas kopējās izmaksas veido ar Eiropas Parlamenta un Padomes Direktīvu 2005/36/EK  par profesionālo kvalifikāciju atzīšanu (Dokuments attiecas uz EEZ)  noteiktās prasības studiju ilgumam un saturam, tajā skaitā teorētiskās un klīniski praktiskās daļas apjomam. Ņemot vērā pieaugošās prasības studiju kvalitātei, kas ir saistītas ar zinātnes un tehnoloģiju attīstību medicīnas izglītībā un veselības aprūpē, specialitāšu iegūšanas ilgumi regulāri tiek pārskatīts, piemēram,  bērna psihiatra specialitāte pārveidota par pamatspecialitāti, rezidentūras ilgumu saīsinot no 6 uz 4 gadiem. Tiek turpināts darbs pie specialitāšu saraksta  pārskatīšanas kopumā, vērtējot iespējas specializācijas iegūšanai ārpus formālā izglītības ietvara. Pieejamie valsts budžeta līdzekļi nespēj nodrošināt papildus rezidentūras vietu atvēršanu, kas ņemot vērā darba tirgus pieprasījumu ir vismaz 30 papildus valsts budžeta finansētām rezidentūras vietas (kopumā 250-270 vietas).</t>
  </si>
  <si>
    <t>NAP27 
[69] Praktizējošo ārstu skaits uz 100 000 iedzīvotāju -  2027.gadā - 345; 
[60] Veselības aprūpes pakalpojumu pieejamība (neapmierinātās vajadzības pēc veselības aprūpes pakalpojumiem) - 2027.gadā - 4.0
Sabiedrības veselības pamatnostādnes 2021.-2027.gadam (projekts): 
Veselības aprūpes nozarē strādājošo ārstniecības personu vecuma grupā 25-40 gadiem īpatsvars no kopējā veselības aprūpes nozarē strādājošo ārstniecības personu skaita, (%)  27,1 (2019) uz 33.8 (2027)
Valsts budžeta izdevumi veselības aprūpei un rehabilitācijai uz 1 iedzīvotāju,  EUR 532,80 (2021) uz 1402.80 (2027)
Veselības aprūpes pakalpojumu pieejamība (neapmierinātās vajadzības pēc veselības aprūpes pakalpojumiem): 6,2 (2018) uz 4 (2027)
Medicīniski novēršamā mirstība uz 100 000 iedz. : 198 (2018) uz 179 (2027)</t>
  </si>
  <si>
    <t xml:space="preserve">NAP27; Sabiedrības veselības pamatnostādnes 2021.-2027.gadam (projekts) 4.rīcības virziens "Cilvēkresursu nodrošinājums un prasmju pilnveide" 
</t>
  </si>
  <si>
    <t>Rezidentu apmācības nodrošināšana pilnā apjomā</t>
  </si>
  <si>
    <t>Rezidentu apmācībāmpilnā apjomā nepieciešamā papildus finansējuma nodrošināšana, %</t>
  </si>
  <si>
    <t>Tarifu un kompensāciju palielināšana (tarifa elementu palielināšana, pacientu līdzmaksājumi, pārējo kompensējamo medikamentu un materiālu sistēmas un centralizēti iepērkamo medikamentu un materiālu sistēmas uzlabošana)</t>
  </si>
  <si>
    <t>Valsts apmaksājamo klāstā jāiekļauj jaunas manipulācijas - jauni pakalpojumu veidi, jaunas piemaksas esošiem pakalpojumiem
veselības aprūpes pakalpojumi, ir jāveic tarifa elementu palielināšana (nav iekļauts D un S tarifa elementa palielinājums saisībā ar darba samaksas pieaugumu), kā arī ir jāīsteno  plašāka tarifu grupu pārskatīšana un aktualizēšana, esošu pakalpojumu apmaksas nosacījumu izmaiņas, pakalpojumu apmaksas modeļu pilnveide, jauni pakalpojumi vai esošu pakalpojumu izmaiņas (ārpus manipulācijām), lai samazinātu potenciāli zaudēto mūža gadu skaitu, samazinātu hospitalizāciju ilgumu un skaitu, uzlabotu diagnostiku, samazinātu pacientu maksājumus par pakalpojumiem.
Nodrošināt valsts apmaksāto veselības aprūpes pakalpojumu pieejamību, samazinot noteiktos pacientu līdznaksājumus. Ar 2022.gada 1.janvāri īstenot Veselības aprūpes finansēšanas likumā paredzēto normu, kas nosaka, ka saņemot valsts apmaksātus veselības aprūpes pakalpojumus, personas, kurām ir noteikta II grupas invaliditāte, no pacienta līdzmaksājuma ir atbrīvotas.
Paplašināt medikamentu kompensāciju pieejamību esošām  diagnozēm un jaunu diagnožu iekļaušana KZS un kompensācijas paplašināšana KZS jaunām diagnozēm ar esošām un jaunām zālēm.</t>
  </si>
  <si>
    <t>Prioritārā pasākumā ir iekļauti jauni pakalpojumu veidi, jaunas piemaksas esošiem pakalpojumiem
veselības aprūpes pakalpojumi, tarifa elementu palielināšana (nav iekļauts D un S tarifa elementa palielinājums saisībā ar darba samaksas pieaugumu), kā arī plašāka tarifu grupu pārskatīšana un aktualizēšana, esošu pakalpojumu apmaksas nosacījumu izmaiņas, pakalpojumu apmaksas modeļu pilnveide, jauni pakalpojumi vai esošu pakalpojumu izmaiņas (ārpus manipulācijām).
Ar 2022.gada 1.janvāri jāīsteno Veselības aprūpes finansēšanas likumā paredzēto norma, kas nosaka, ka saņemot valsts apmaksātus veselības aprūpes pakalpojumus, personas, kurām ir noteikta II grupas invaliditāte, no pacienta līdzmaksājuma ir atbrīvotas.
Paplašināt medikamentu kompensāciju pieejamību esošām  diagnozēm un jaunu diagnožu iekļaušana KZS un kompensācijas paplašināšana KZS jaunām diagnozēm ar esošām un jaunām zālēm.
Kompensējamo medikamentu sistēmas uzlabošana:
-Ikgadējais unikālo pacientu skaita pieaugums 2% 2022.gadā un turpmākajos gados esošajām diagnozēm 
-Medikamentu kompensācijas apmēra palielināšanai no 50% uz 75%
- kompensācijas apmēra palielināšana no 75% uz 100%
-Jaunu zāļu iekļaušana un kompensācijas paplašināšana
-Medicīniskās ierīces pacientu ar cukura diabētu, urīnpūšļa disfunkciju, mākslīgo atveri un inkontinenci aprūpes uzlabošanai
-Jaunu diagnožu iekļaušana KZS un kompensācijas paplašināšana KZS jaunām diagnozēm ar esošām un jaunām zālēm
-Reto slimību ārstēšana
-Nepieciešamo medikamentu nodrošināšana sirds un asisnsvadu sistēmas terapijas turpināšanai (terapija uzsākta 2018.gadā).</t>
  </si>
  <si>
    <t>Agnese Jurevica</t>
  </si>
  <si>
    <t>Nodrošināt Veselības ministrijas un tās padotības iestāžu nekustamo īpašumu nomas maksas palielinājuma apmaksu</t>
  </si>
  <si>
    <t>Pamatojoties uz starp Veselības ministriju un  VAS „Valsts nekustamie īpašumi” (turpmāk - VNĪ) 2020.gada 23.decembrī noslēgto telpu Brīvības ielā 72, Rīgā nomas līgumu un uz starp Veselības ministriju un VNĪ 2008.gada 6.oktobrī noslēgto sadarbības līgumu, Veselības ministrijas un padotības iestāžu nekustamo īpašumu apsaimniekošanu veic VNĪ. Saskaņā ar normatīvo aktu prasībām,  pusēm savstarpēji vienojoties, nomas maksa tiek mainīta reizi gadā nākamajam periodam atbilstoši nekustamā īpašuma uzturēšanai nepieciešamajām faktiskajām izmaksām. VNĪ ir aktualizējusi apsaimniekoto Veselības ministrijas nomas objektu faktiskās izmaksas un ir izveidojies būtisks nomas maksas palielinājums. Lai nodrošinātu Veselības ministrijas turpmāku funkciju veikšanu un nodrošinātu to atrašanos esošajās telpās, nepieciešams papildu finansējums, lai segtu VNĪ aprēķināto nomas maksas palielinājumu. Nepieciešamais papildu finansējums gadā Veselības ministrijai par Brīvības ielas 72 K-1, Rīgā
un Klijānu ielas 7, Rīgā nomu EUR 131 795.28 ar PVN, Latvijas Antidopinga birojam gadā par Klijānu ielas 7, Rīgā nomu EUR 5144.29 ar PVN, Paula Stradiņa Medicīnas vēstures muzejam gadā par Antonijas ielas 1,  Rīgā
un Klijānu ielas 7, Rīgā nomu EUR 3 800.76 ar PVN, Slimību profilakses un kontroles centram gadā par Klijānu ielu 7, Rīgā un 18.novembra ielas 105, Daugavpilī nomu EUR 2 272.09 ar PVN un Valsts asinsdonoru centram gadā par Sēlpils ielas 9, Rīgā nomu EUR 6 700.69 ar PVN. Kopā gada nomas maksas pieaugums visām iestādēm EUR 149 713.11 ar PVN.</t>
  </si>
  <si>
    <t xml:space="preserve">Veikt nomas maksas apmaksa atbilstoši nekustamo īpašumu faktiskajām izmaksām un normatīvo aktu prasībām, kvalitatīvi apsaimniekoti Veselības ministrijas funkciju nodrošināšanai izmantotie  nekustamie īpašumi. </t>
  </si>
  <si>
    <t>Veikta nomas maksas palielinājuma apmaksa atbilstoši nekustamo īpašumu faktiskajām izmaksām un normatīvo aktu prasībām un kvalitatīvi apsaimniekoti Veselības ministrijas funkciju nodrošināšanai izmantotie nekustamie īpašumi, nodrošinājums %</t>
  </si>
  <si>
    <t xml:space="preserve">                                    Īpašumu un tehniskā nodrošinājuma nodaļas vadītāja</t>
  </si>
  <si>
    <t>60005510,  agnese.jurevica@vm.gov.lv</t>
  </si>
  <si>
    <t>Darba samaksas pieauguma nodrošināšana Veselības ministrijas un tās padotības iestāžu (Nacionālā veselības dienesta un Paula Stradiņa Medicīnas vēstures muzeja) amatpersonām (darbiniekiem) funkciju nodrošināšanai</t>
  </si>
  <si>
    <t xml:space="preserve">Nodrošināt Veselības ministrijas un tās padotības iestāžu (Nacionālā veselības dienesta un Paula Stradiņa Medicīnas vēstures muzeja) amatpersonām (darbiniekiem)  darba samaksas  pieaugumu, lai nodrošinātu funkciju izpildi. </t>
  </si>
  <si>
    <t>Valsts pārvaldes cilvēkresursu attīstības koncepcija</t>
  </si>
  <si>
    <t>Nodrošināt Veselības ministrijas padotības iestāžu  funkciju, uzdevumu pilnvērtīgu un savlaicīgu izpildi, kā arī kapacitātes stiprināšanu.</t>
  </si>
  <si>
    <t>Veselības ministrijas nekustamo īpašumu nomas maksas palielinājums (Veselības ministrija, Paula Stradiņa Medicīnas vēstures muzejs, Valsts asinsdonoru centrs, Slimību profilakses un kontroles centrs un Latvijas Antidopinga birojs)</t>
  </si>
  <si>
    <t>Nodrošināt Nacionālais veselības dienesta informāciju un komunikāciju, attīstības uzturēšanu un tās nepārtrauktu darbību. Medicīniskās informācijas uzkrāšana un apmaiņa starp pacientu un viņa ārstniecībā iesaistītajām personām, kā arī informācijas nodrošināšana par personām, kuras ir tiesības saņemt valsts apmaksātos veselības aprūpes pakalpojumus.</t>
  </si>
  <si>
    <t xml:space="preserve">Palielināta publiskās pārvaldes darbības efektivitāte, gan uzlabojot datu pieejamību gan  uzlabojot darījumu drošību elektroniskajā vidē. </t>
  </si>
  <si>
    <t>2014.gada 11.marta MK noteikumi Nr.134 "Noteikumi par vienoto veselības nozares elektronisko informācijas sistēmu"
 MK rīkojums Nr.219 (23.05.2018)</t>
  </si>
  <si>
    <t xml:space="preserve">Veselības aprūpes finansēšanas likums </t>
  </si>
  <si>
    <t>MK  18.05.2018. noteikumi Nr. 271 "Veselības aprūpes pakalpojumu saņēmēju datu bāzes noteikumi"</t>
  </si>
  <si>
    <t>MK 15.09.2008. noteikumi Nr. 746  "Ar noteiktām slimībām slimojošu pacientu reģistra izveides, papildināšanas un uzturēšanas kārtība"</t>
  </si>
  <si>
    <t>Veselības aprūpes pakalpojumu saņēmēju datubāzes darbības nepārtrauktība</t>
  </si>
  <si>
    <t>datu bāzes darbības nepārtrauktība, %</t>
  </si>
  <si>
    <t xml:space="preserve">Reto slimību plāna 2017. - 2020.gadam ieviešanas turpinājums </t>
  </si>
  <si>
    <t>Uzlabot situāciju reto slimību diagnostikā un veselības aprūpes pakalpojumu pieejamību reto slimību pacientiem</t>
  </si>
  <si>
    <t xml:space="preserve">Ar Eiropas Parlamenta un Padomes 1999.gada 29.aprīļa lēmumu Nr.1295/1999/EK tika noteikta Kopienas valstu rīcības programma reto slimību (RS), tai skaitā ģenētisko slimību jomā. Šajā programmā definēts, ka retās slimības (turpmāk - RS) skar ne vairāk kā 5 no 10 000 cilvēku Eiropas Savienībā (ES). Lai gan katrai atsevišķai retajai slimībai ir maza izplatība, ar tām kopumā slimo 27 līdz 36 miljoni ES iedzīvotāju. Vairākums no viņiem slimo ar tādām retajām slimībām, kuras skar vienu no 100 000 cilvēku vai pat mazāk. Līdz ar to šie cilvēki ir īpaši izolēti un neaizsargāti. RS nepieciešams skatīt gan veselības, gan sociālās aprūpes kontekstā, jo saslimšana  ar tām būtiski izmaina pacientu dzīves kvalitāti, vairākumā gadījumu radot smagus un hroniskus veselības traucējumus.                                                                                                                                                                                                                                                                                  Lai veicinātu Sabiedrības veselības pamatnostādnēs 2021-2027. gadam noteikto apakšmērķu sasniegšanu, kā  arī ņemtu vērā Padomes ieteikumos minēto, Veselības ministrija plāno izstrādāt īstermiņa politikas plānošanas dokumentu, kurā iekļauti galvenie rīcības virzieni un pasākumi, RS nākamajiem 3 gadiem un kuros iekļautas aktivitātes, lai uzlabotu RS agrīno un savlaicīgo diagnostiku, ārstēšanu (tai skaitā medikamentu pieejamības uzlabošanu un multidisciplināras komandas iesaisti) un informācijas apriti par RS.  </t>
  </si>
  <si>
    <t>Samazināta mirstība no neinfekcijas slimībām un palielināta dzīvildze</t>
  </si>
  <si>
    <t>Uzlabot reto slimību diagnostikas iespējas, turpinot pakāpeniski palielināt no valsts budžeta apmaksājamo laboratorisko, diagnostisko un ģenētisko izmeklējumu skaitu un apjomu reto slimību pacientiem</t>
  </si>
  <si>
    <t>Uzlabota valsts apmaksātu pakalpojumu pieejamība RS pacientiem, īstenots %</t>
  </si>
  <si>
    <t>Turpināt darbu pie medikamentu nodrošināšanas reto slimību pacientiem, ieviešot jaunas zāles reto slimību medikamentu programmā</t>
  </si>
  <si>
    <t xml:space="preserve">RS pacientiem pieejami jauni valsts apmaksāti medikamenti, tai skaitā ar X hromosomu saistītas kaulu slimības  pacientiem zāles Crysvita, īstenots % </t>
  </si>
  <si>
    <t>Konceptuālā ziņojuma "Par situāciju paliatīvajā aprūpē Latvijā un nepieciešamajām izmaiņām paliatīvās aprūpes pakalpojumu pieejamības nodrošināšanā" ieviešanas turpinājums</t>
  </si>
  <si>
    <t>Balstoties uz Konceptuālo ziņojumu "Par situāciju paliatīvajā aprūpē Latvijā un nepieciešamajām izmaiņām paliatīvās aprūpes pakalpojumu pieejamības nodrošināšanā" nepieciešams radīt visaptverošu, uz pacientu centrētu aprūpi, kas nodrošinātu savlaicīgu, kvalitatīvu un izmaksu ziņā pieejamus paliatīvās aprūpes pakalpojumus.</t>
  </si>
  <si>
    <t>Balstoties uz Konceptuālo ziņojumu "Par situāciju paliatīvajā aprūpē Latvijā un nepieciešamajām izmaiņām paliatīvās aprūpes pakalpojumu pieejamības nodrošināšanā" un ņemot vērā sabiedrības struktūras mainību - iedzīvotāju novecošanu, onkoloģisko un citu slimību pieaugumu un to, ka palielinās diagnostikas un ārstēšanas iespējas, kā arī pagarinās cilvēku dzīvildze, šobrīd pieaug un nākotnē ievērojami palielināsies to pacientu skaits, kuriem būs nepieciešama paliatīvā aprūpe. Kā ietvaros nepieciešams nodrošināt savlaicīgu, kvalitatīvu un izmaksu ziņā pieejamus paliatīvās aprūpes pakalpojumus, tai skaitā psihoemocionālo atbalstu gan pacientiem, gan pacienta ģimenei.</t>
  </si>
  <si>
    <t>Attīstīta un pilnveidota paliatīvās aprūpes pakalpojumu joma, uzlabojot pakalpojuma pieejamību, kvalitāti un aprūpes nepārtrauktību</t>
  </si>
  <si>
    <t>Nodrošināta iespēja pacientiem saņemt paliatīvās aprūpes pakalpojumus atbilstoši savam veselības stāvoklim katrā veselības aprūpes līmenī, īstenots %</t>
  </si>
  <si>
    <t>Vispārējā veselības aprūpes pakalpojumu pieejamības uzlabošana</t>
  </si>
  <si>
    <t xml:space="preserve">Latvijā 2017.gadā, salīdzinot ar 2000.gadu, saslimstība ar ļaundabīgiem audzējiem ir pieaugusi no 373,1 gadījumiem līdz 605,6 gadījumiem uz 100 000 iedzīvotāju. 2017.gadā pirmo reizi diagnosticēts ļaundabīgais audzējs bija 11762 cilvēkiem. Tāpat arī mirstības no ļaundabīgajiem audzējiem rādītāji joprojām ir salīdzinoši augsti. Pēdējo desmit gadu laikā (no 2010. gada) mirstība ļaundabīgo audzēju dēļ Latvijā pieaugusi par 7%.
Onkoloģisko slimību riska faktoru mazināšana, agrīna diagnostiska, savlaicīga un efektīva ārstēšana un atbilstoša dinamiskā novērošana ir pamatprincipi, kas jānodrošina, lai mazinātu slimības negatīvo ietekmi uz indivīda veselību un dzīves kvalitāti, mazinot komplikāciju risku un novēršot priekšlaicīgu nāvi. Būtiski ieguldījumi onkoloģijā, nodrošinot pacientam savlaicīgus, pieejamus un kvalitatīvus veselības aprūpes pakalpojumus gan skrīninga etapā, gan diagnostikā, gan ārstniecībā, ir saistīti ar pozitīvu fiskālo un ekonomisko atdevi, veicinot NAP2027 stratēģisko mērķa indikatoru sasniegšanu (IKP, darba ražīguma pieaugums, un nabadzības riska samazinājums). Katrs ietaupītais dzīves gads nozīmē fiskālo ieguvumu tautsaimniecībai. Onkoloģija ir noteikta kā viena no veselības aprūpes jomas prioritātēm, kurā jāveic sistēmiskas izmaiņas un jānodrošina kvalitatīva menedžmenta izveide. 
Veselības ministrija ir sagatavojusi vidēja termiņa politikas plānošanas dokumentu „Veselības aprūpes pakalpojumu onkoloģijas jomā uzlabošanas plāns 2022.–2024.gadam”, kas virzīts uz to, lai:
-mazinātu onkoloģisko slimību riska faktoru izplatību sabiedrībā;
-ik gadu palielinātu vēža skrīninga aptveri, vienlaicīgi uzlabojot pieejamību, kvalitāti un pēcskrīninga diagnostiku;  
-uzlabotu onkoloģisko pacientu ārstniecību, tai skaitā ļaundabīgo audzēju diagnostiku, medikamentozo un ķirurģisko ārstēšanu, aprūpi, medicīniskās rehabilitācijas pakalpojumus un pacientu novērošanu remisijas periodā, nodrošinot integrētu un visaptverošu vēža pacientu aprūpi un novēršot nevienlīdzību kvalitatīvu veselības aprūpes pakalpojumu pieejamībai;
-attīstītu un veicinātu multidisciplināru pieeju onkoloģisko slimību pacientu ārstēšanā un aprūpē, tai skaitā uzlabojot onkoloģisko pacientu dzīves kvalitāti (medicīniskās un psihosociālās rehabilitācija un paliatīvās aprūpes pakalpojumu pieejamību);
-mazinātu nevienlīdzību ārstēšanas iznākumos un pieejamībai, veicinātu pētniecību onkoloģijas jomā. 
</t>
  </si>
  <si>
    <t>Par nepieciešamajiem pasākumiem 2021. gadam un turpmāk, lai samazinātu ilglaicīgu negatīvo ietekmi uz sabiedrības psihisko veselību, ko rada COVID-19 pandēmija</t>
  </si>
  <si>
    <t>COVID-19 pandēmija ir ļoti būtiski palielinājusi pieprasījumu pēc psihiskās veselības pakalpojumiem, kas ir pastiprināti nepieciešami ne tikai ārkārtas stāvokļa izsludināšanas laikā, bet arī pēc tā, ņemot vērā šo apstākļu izraisošo ilglaicīgo negatīvo ietekmi uz sabiedrības psihisko veselību.</t>
  </si>
  <si>
    <t xml:space="preserve">COVID-19 krīze psihiskās veselības pakalpojumu pieejamības un nozarei ilgstoši nepietiekamā finansējuma situāciju izaicinājusi vēl vairāk - līdzcilvēku zaudējums, izolācija, ienākumu zaudēšana un bailes no COVID-19 infekcijas un dažādu  zaudējumu piedzīvošanas izraisa psihiskas veselības traucējumus vai saasina esošos.    
Sabiedrības psihiskā veselība ir būtisks nosacījums stabilas, drošas un labklājības sabiedrības veidošanai. Ņemot vērā nozares nozīmīgumu, psihisko slimību slogu uz nacionālo ekonomiku un jau iepriekš ieguldītos līdzekļus 2020. gadā, Veselības ministrijai ir jāturpina uzsāktais: jāturpina pilnveidot multiprofesionālā pieeja psihisko veselības aprūpes pakalpojumu sniegšanā un jāuzlabo šo pakalpojumu pieejamība gan ambulatorā, gan stacionārā sektorā, kā arī jāveicina savstarpējā sadarbība un jānodrošina iedzīvotājiem diennakts psihoemocionālais atbalsts. </t>
  </si>
  <si>
    <t>107.1.p, 107.2.p, 142.1.p., 146.1., 150.1.</t>
  </si>
  <si>
    <t>Konsultāciju skaits/ psihemocionālo atbalsta līniju skaits</t>
  </si>
  <si>
    <t>1000 / 2</t>
  </si>
  <si>
    <t>Iestāžu skaits, kurās nodrošināti atbildīgie darbinieki</t>
  </si>
  <si>
    <t>Slodžu skaits</t>
  </si>
  <si>
    <t>Kompensēto līdzmaksājumu skaits</t>
  </si>
  <si>
    <t>Palielināt specializētajos psihiskās veselības aprūpes ambulatorajos centros multiprofesionalajā komandā (psihiatrs, bērnu psihiatrs, māsa funkcionālais speciālists, klīniskais un veselības psihologs u.c.) strādājošo ārstniecības personas skaitu</t>
  </si>
  <si>
    <t>Stiprināt emocionālo, psiholoģisko, kosultatīvo atbalstu pa tālruni vai tiešaitē, arī attālinātu konsultāciju veidā (t.sk. arī ārstniecības personu psihoemocionālo atbalstu)</t>
  </si>
  <si>
    <t>Uzlabot bērnu un pusaudžu psihiskās veselības pakalpojumu pieejamību, attīstot pakalpojumu reģionos</t>
  </si>
  <si>
    <t>Uzlabt psihiskās veselības aprūpes speciālistu klātienes un attālinātu konsultāciju saņemšanas iespējas iedzīvotājiem</t>
  </si>
  <si>
    <t>Nodrošināt psihiskās veselības aprūpes ambulatoro pakalpojumu apjoma saglabāšanos, kas samazinājusies uz epidemioloģisko pasākumu ievērošanas rēķina (pasākums - saglabāt esošo ambulatoro psihiskās veselības aprūpes pakalpojumu apjomu)</t>
  </si>
  <si>
    <t>Nodrošināt psihiatru atbalstu ģimenes ārstiem par viņu uzraudzībā esošu pacientu psihiskās veselības aprūpi</t>
  </si>
  <si>
    <t>Izstrādāt apmaksas nosacījumus ģimenes ārsta komandas darbam pacientiem ar psihiskiem un uzvedības traucējumiem</t>
  </si>
  <si>
    <t>Organizēt atbildīgos darbiniekus ārstniecības iestādē par ārstniecības personu psihiskās veselības stāvokļa monitorēšanu un procesa uzraudzību COVID-19 pandēmijas laikā</t>
  </si>
  <si>
    <t xml:space="preserve">Veicināt psihoemocionālās komandas izveidi ārstniecības iestādēs, kurās personas, strādā COVID-19 pandēmijas apstākļos  (ārstniecības personas, psihiskās veselības aprūpes speciālisti): kur saņemt psiholoģisku konsultāciju (attālināti vai tiešsaitē) vai atbalsta grupu/krīzes intervenci un/vai citus garīgās veselības aprūpes pakalpojumus atbilstoši veiktajam psiholoģiskajam vērtējumam </t>
  </si>
  <si>
    <t xml:space="preserve">Nodrošināta līdzmaksājuma kompensēšana no valsts budžeta līdzekļiem psihiatriem par pacientu attālinātu konsultāciju sniegšanu </t>
  </si>
  <si>
    <t>33,5</t>
  </si>
  <si>
    <t>21,75</t>
  </si>
  <si>
    <t xml:space="preserve">                                           Veselības aprūpes organizācijas nodaļas vecākā eksperte</t>
  </si>
  <si>
    <t>Ieva Melišus</t>
  </si>
  <si>
    <t>67876039,  ieva.melisus@vm.gov.lv</t>
  </si>
  <si>
    <t>Paaugstināta vēža skrīninga aptvere, sasniedzot mērķa grupu atsaucību dalībai vēža skrīningā (zarnu vēža skrīnings - 45% no mērķgrupas pacientiem; krūts vēža un dzemdes kakla vēža skrīnings - 70-75% atsaucība no uzaicināto sieviešu skaita)</t>
  </si>
  <si>
    <t>25-45% (pēc diagnozes)</t>
  </si>
  <si>
    <t>35-55% (pēc diagnozes)</t>
  </si>
  <si>
    <t>līdz 60</t>
  </si>
  <si>
    <t>Nodrošināti valsts apmaksāti implanti, audu pārvietošanas un otras krūts dziedzera simetrizācijas operācijas krūts rekonstruktīvajā ķirurģijā, kā arī nodrošināti sejas un žokļu rekonstrukcijas pakalpojumi pēc sarežģītām onkoloģiskām operācijām, pakalpojumu skaits</t>
  </si>
  <si>
    <t xml:space="preserve">Nodrošināta medikamentozās terapijas pieejamība un nepārtrauktība onkoloģiskajiem pacientiem, % </t>
  </si>
  <si>
    <t>Pārskatīti esošie tarifi, tai skaitā, izvērtēta iespēja iekļaut valsts apmaksātajos veselības aprūpes pakalpojumus jaunus tarifus, %</t>
  </si>
  <si>
    <t xml:space="preserve">Lai turpinātu īstenot ārstniecības un ārstniecības atbalsta personu vidējās darba samaksas pakāpenisku pieaugumu, lai nodrošinātu kvalitatīvus cilvēkresursus veselības aprūpes iestādēs.
</t>
  </si>
  <si>
    <t xml:space="preserve">Lai nodrošinātu labus sabiedrības veselības rādītājus, svarīgas ir ne tikai modernas tehnoloģijas, jauni, efektīvi medikamenti un progresīvas diagnostikas un ārstniecības metodes, bet neaizvietojama loma ir veselības aprūpē iesaistītajiem cilvēkresursiem, kas ir nozīmīga un neaizstājama veselības aprūpes nozares sastāvdaļa.
Latvijā ir viens no zemākajiem māsu skaita rādītājiem OECD valstīs (4.6 uz 1000 iedzīvotāju, salīdzinot ar 8.8 OECD vidēji) un par OECD vidējo rādītāju nedaudz zemāks ārstu skaits (3.2 uz 1000 iedzīvotāju, salīdzinot ar 3.5 OECD vidēji).
Veselības nozares izaicinājums ir saglabāt pietiekamu skaitu kvalificētu darbinieku, kas ir problēma galvenokārt zemā atalgojuma dēļ. Vienlaikus sabiedrībā, kā arī veselības aprūpes finansētāju un pašu ārstniecības personu vidū nav vienprātības par atalgojuma taisnīgumu, caurskatāmību un saprotamību.
Veselības aprūpes cilvēkresursu trūkums un attiecīgi darba samaksas palielinājums veselības nozarē strādājošajiem ir bijusi viena no Veselības ministrijas galvenajām prioritātēm iepriekšējos gados. Kopumā no 2018. gada līdz 2020. gadam ikgadēji ir noticis ārstniecības personu vidējās  darba samaksas pieaugums, arī 2021. gadam ir piešķirts papildus finansējums, darba samaksas palielināšanai veselības nozarē strādājošajiem. Ņemot vērā 2021. gadā plānoto darba samaksas palielinājumu, tad pret 2017. gadu četru gadu laikā darba samaksas pieaugums ārstiem  – 117%, ārstniecības un pacientu aprūpes personām – 108%,  ārstniecības un pacientu aprūpes atbalsta personām – 86%.
Uzsāktais vidējās darba samaksas palielinājums ir jāturpina arī turpmākajos gados, jo viena no lielākajām risināmajām problēmām Latvijas veselības  aprūpē ir nepietiekamais  finansējums un cilvēkresursi, kā to ir norādījusi Valsts kontrole ziņojumā “Cilvēkresursi veselības aprūpē”  un  Eiropas Komisija nesen sagatavotajā Eiropas Semestra ziņojumā. 
Aprēķins par papildus nepieciešamo finansējumu ārstniecības personu mērķa algas sasniegšanai balstās uz iepriekš aprakstītajiem mērķa algas plānotajiem apmēriem. 
</t>
  </si>
  <si>
    <t>Darba samaksas pieaugums ārstniecības personām ļaus apturēt ārstniecības personāla aizplūšanu uz privāto sektoru, kā arī uz ārvalstīm, kas šobrīd rada ļoti būtiskus draudus veselības aprūpes pakalpojumu pieejamībai, īpaši stacionāros.</t>
  </si>
  <si>
    <t>Informatīvā ziņojuma “Par jaunas ārstniecības personu darba samaksas kārtības izstrādāšanu” projekts</t>
  </si>
  <si>
    <t>Ārstu un funkcionālo speciālistu darba samaksas pieaugums</t>
  </si>
  <si>
    <t>Ārstniecības un pacientu aprūpes personu darba samaksas pieaugums</t>
  </si>
  <si>
    <t>Ārstniecības un pacientu aprūpes atbalsta personu darba samaksas pieaugums</t>
  </si>
  <si>
    <t>Ārstu un funkcionālo speciālistu darba samaksas pieaugums, %</t>
  </si>
  <si>
    <t>Ārstniecības un pacientu aprūpes atbalsta personu darba samaksas pieaugums, %</t>
  </si>
  <si>
    <t>10,35</t>
  </si>
  <si>
    <t xml:space="preserve">10,35 </t>
  </si>
  <si>
    <t>11,96</t>
  </si>
  <si>
    <t>11,95</t>
  </si>
  <si>
    <t>0,0</t>
  </si>
  <si>
    <t>2,4</t>
  </si>
  <si>
    <t>Veselības aprūpes pakalpojumu onkoloģijas jomā uzlabošanas plāna 2022.-2024.gadam (projekts) realizācija</t>
  </si>
  <si>
    <t xml:space="preserve">Sabiedrības veselības pamatnostādnes 2021-2027.gadam (projekts) un Veselības aprūpes pakalpojumu onkoloģijas jomā uzlabošanas plāns (projekts) 2022.-2024.gadam </t>
  </si>
  <si>
    <t>136.1.p</t>
  </si>
  <si>
    <t>139.1.p, 143.1.p, 144.1.p, 144.2.p, 149.1.p.</t>
  </si>
  <si>
    <t>Tiek reformēta māsu izglītības un kvalifikācijas iegūšanas sistēma. 
Augstākas prasības māsas aprūpes kvalitātei, secīgi - izglītības kvalitātei veido augstākas izmaksas: jāmācās ilgāk (3 gadu vietā 4 gadi), kā arī mācību klīniski praktiskā daļa apjomīgāka un finanšu ietilpīgāka, tajā skaitā - jāparedz augstākas vienas studiju vietas izmaksas (pēc 100% optimālā koeficienta). Šobrīd vienas studiju vietas izmaksas izglītības programmās koledžās un augstskolās tiek aprēķinātas pēc atšķirīgiem koeficientiem. Ja augstskolu programmās tas veido 100% no minimālo koeficientu nodrošinājuma, tad koledžās nedaudz virs 40% no optimālā koeficienta (VM resorā) un ap 70% IZM resorā.
Nepieciešams papildus finansējums valdības apstiprinātās māsu izglītības reformas īstenošanai, tajā skaitā 100% optimālā studiju koeficienta nodrošināšanai māszinību programmām,  uzlabojot aprūpes pieejamību un kvalitāti iedzīvotājiem.</t>
  </si>
  <si>
    <t xml:space="preserve">Konceptuālais ziņojums "Par māsas profesijas turpmāko attīstību" (apstiprināts ar MK 29.10.2019. rīkojumu Nr.537)", Nacionālais attīstības plāns 2021.-2027.gadam 69.uzdevums; 
Sabiedrības veselības pamatnostādnes 2021.-2027.gadam (projekts) 4.rīcības virziens </t>
  </si>
  <si>
    <t>Mazināsies nevienlīdzība zāļu pieejamībā un mazināsies izdevumi par ārstēšanos stacionārā. 
Uzlabojoties stacionāro pakalpojumu kvalitātei un  pieejamībai, uzlabojas sabiedrības veselības rādītāji, mazinās invaliditātes iespējas. Uzlabota pieejamība ambulatorās veselības aprūpes pakalpojumiem sekmē iespējami liela veselības problēmu loka (savlaicīga slimību diagnostika, pacientu dzīves  kvalitāte, darbnespējas periods, invaliditāte u.c.) risināšanu ekonomiski efektīvākajā ambulatorajā sektorā.</t>
  </si>
  <si>
    <t xml:space="preserve">Medikamentu kompensācijas apmēra palielināšana no 50% uz 75% </t>
  </si>
  <si>
    <t xml:space="preserve">Medikamentu kompensācijas apmēra palielināšana no 75% uz 100% </t>
  </si>
  <si>
    <t>Jaunu zāļu iekļaušana un kompensācijas paplašināšana</t>
  </si>
  <si>
    <t>Ārstniecības un pacientu aprūpes personu darba samaksas pieaugums, %</t>
  </si>
  <si>
    <t>Nodrošināts pacientu skaita pieaugums ik gadu, %</t>
  </si>
  <si>
    <t xml:space="preserve">Nodrošināts medikamentu kompensācijas apmēra pieaugums pret 2021.gadu,% </t>
  </si>
  <si>
    <t>Nodrošināta jaunu zāļu iekļaušana un kompensācijas paplašināšana, pacientu skaits</t>
  </si>
  <si>
    <t xml:space="preserve">Valsts apmaksājamo veselības aprūpes pakalpojumu klāstā jaunu manipulāciju iekļaušana - jauni pakalpojumu veidi, jaunas piemaksas esošiem pakalpojumiem
</t>
  </si>
  <si>
    <t>Valsts apmaksājamo veselības aprūpes pakalpojumu klāstā esošo manipulāciju tarifa elementu palielināšana (nav iekļauts D un S tarifa elementa palielinājums saisībā ar darba samaksas pieaugumu)</t>
  </si>
  <si>
    <t>Nodrošināta valsts apmaksājamo veselības aprūpes pakalpojumu klāstā jaunu manipulāciju iekļaušana - jauni pakalpojumu veidi, jaunas piemaksas esošiem pakalpojumiem, %</t>
  </si>
  <si>
    <t>Nodrošināta valsts apmaksājamo veselības aprūpes pakalpojumu klāstā esošo manipulāciju tarifa elementu palielināšana (nav iekļauts D un S tarifa elementa palielinājums saisībā ar darba samaksas pieaugumu), %</t>
  </si>
  <si>
    <t>Valsts apmaksājamo veselības aprūpes pakalpojumu klāstā esošo manipulāciju plašāka tarifu grupu pārskatīšana un aktualizēšana; esošu pakalpojumu apmaksas nosacījumu izmaiņas; pakalpojumu apmaksas modeļu pilnveide; jauni pakalpojumi vai esošu pakalpojumu izmaiņas (ārpus manipulācijām)</t>
  </si>
  <si>
    <t>Nodrošināta valsts apmaksājamo veselības aprūpes pakalpojumu klāstā esošo manipulāciju plašāka tarifu grupu pārskatīšana un aktualizēšana; esošu pakalpojumu apmaksas nosacījumu izmaiņas; pakalpojumu apmaksas modeļu pilnveide; jauni pakalpojumi vai esošu pakalpojumu izmaiņas (ārpus manipulācijām), %</t>
  </si>
  <si>
    <t>Līdzmaksājuma kompensācija personām ar II grupas invaliditāti</t>
  </si>
  <si>
    <t>Nodrošināta līdzmaksājuma kompensācija personām ar II grupas invaliditāti, pacientu skaits ik gadu</t>
  </si>
  <si>
    <t>Psihologa vai psihoterapeita konsultācijas, skaits</t>
  </si>
  <si>
    <t>Ambulatorajos centros multiprofesionalajā komandā strādojošo speciālistu slodzes, skaits</t>
  </si>
  <si>
    <t xml:space="preserve">Nodrošinātas slodzes, skaits </t>
  </si>
  <si>
    <t>Savstarpējās konsultācijas (ģimenes ārstam-psihiatram), skaits</t>
  </si>
  <si>
    <t>Apmeklējumi ģimenes ārstu praksē, skaits</t>
  </si>
  <si>
    <t>29_05_P</t>
  </si>
  <si>
    <t xml:space="preserve">Mazināsies nevienlīdzība zāļu pieejamībā un mazināsies izdevumi par ārstēšanos stacionārā. 
</t>
  </si>
  <si>
    <t>Sabiedrības veselības pamatnostādnes 2021-2027. gadam (projekts)</t>
  </si>
  <si>
    <t>29_06_P</t>
  </si>
  <si>
    <t>29_07_P</t>
  </si>
  <si>
    <t>E-veselība ir elektroniska valsts veselības aprūpes informācijas sistēma drošai, ērtai un ātrai medicīniskās informācijas uzkrāšanai un apmaiņai starp pacientu un viņa ārstniecībā iesaistītajām personām. Izmantojot E-veselību, medicīniskie dokumenti vairs nav jāraksta ar roku, jādrukā vai fiziski jānogādā. Visa informācija pakāpeniski uzkrāsies un būs pieejama vienuviet gan iedzīvotājiem, gan ārstējošajiem ārstiem. No 2018. gada 1.janvāra Latvijā uzsākta obligāta E-veselības sistēmas lietošana. Tā paredz, ka darbnespējas lapu un valsts kompensējamo zāļu recepšu aprite ir tikai elektroniska. Pasākums iekļauj 7 aktivitātes:
- Veselības aprūpes pakalpojumu saņēmēju datu bāzes uzturēšana
- ViVaT (Informācijas tehnoloģiju risinājumu kopa “Vienotais Vakcinācijas Tīkls” masveida vakcinācijas procesa  atbalstam.) sistēmās uzturēšana
- Informācijas komunikācijas tehnoloģiju (IKT) un vienotās veselības nozares elektroniskās informācijas sistēmas (e-veselības) uzturēšana un nepārtrauktas darbības nodrošināšana
- EU COVID sertifikāta moduļa uzturēšana
- Ar noteiktām slimībām slimojošu pacientu reģistra papildināšana un uzturēšana
- EU COVID sertifikāta infrastruktūras īres pakalpojuma nodrošināšana
- Lai izveidotu speciālu informācijas tehnoloģiju (IT) risinājumu vakcinācijas procesa pārvaldībai un tadejādi nodrošinātu vakcinācijas efektīvu darbību un ērtu elastīgu vakcinācijas procesu, Nacionālajam veselības dienestam no Valsts elektronisko sakaru pakalpojumu centra (VESPC)  ir nepieciešams īrēt serveru infrastruktūru.
Nacionālā veselības dienesta pārziņā ir vairākas IS, kā piemēram VAFL (Veselības aprūpes finansēšanas likuma sistēma), ViVat (vakcinācijas procesa nodrošināšanas sistēma), EU COVID-19 sertifikāta modulis, NAS (lēmumu un rīkojumu publicēšanas sistēma), vietne www.rindapiearsta.lv, ODP (operatīvais datu panelis), kuras ir veidotas dažādās tehnoloģijās un kuru darbības nodrošināšanai trūkst gan speciālistu, gan zināšanas to uzturēšanai. Lai nodrošinātu visu iepriekš uzskaitīto  IT sistēmu kopīgu sadarbību ir  jāizmanto vienotas platformas un tehnoloģijas, tādējādi samazinot uzturēšanas un pilnveidošanas izmaksas un nodrošinot vienotus drošības risinājumus.</t>
  </si>
  <si>
    <t>145.1.p., 145.2.p., 244.1.p</t>
  </si>
  <si>
    <t>29_08_P</t>
  </si>
  <si>
    <t>Lai stiprinātu valsts pārvaldes resursu ilgstpēju un veselības nozares resorā strādājošo ciklvēkresursu kapacitāti, mazinātu rotācijas riskus, kam tālāk pakļauti laikā neizpildīti darba izpildes riski, kā arī mazinātu plaisu starp valsts pārvaldē strādājošo, viena līmeņa dažādo materiālo novērtēšanu un tuvojoties konkurētspējīgam atalgojuma lielumam, tika veikts atalgojuma palielinājums. Papildus finansējums nodrošinātu:
- Veselības ministrijai mēnešalgas izlīdzināšanu, piemaksas un atvaļinājuma pabalsta apmēra pieaugumu par 10%
- Nacionālajam veselības dienestam darba samaksas (mēnešalgas) izlīdzināšanu, piemaksas, atvaļinājuma pabalstu un novērtēšanas prēmiju izmaksu
- Paula Stradiņa Medicīnas vēstures muzejam mēnešalgas izlīdzināšanu</t>
  </si>
  <si>
    <t>Veselības ministrijas  amatpersonām (darbiniekiem)  darba samaksas pieaugums</t>
  </si>
  <si>
    <t>Mēnešalgas pieaugums vidēji pret 2021.gadu, %</t>
  </si>
  <si>
    <t>Mēnešalgas pieaugums nodrošinot maksimālo apmēru atbilstoši Ministru kabineta 2013.gada 29.janvāra noteikumiem Nr.66, %</t>
  </si>
  <si>
    <t>Atvaļinājumu pabalstu palielinājums pret 2021.gadu, %</t>
  </si>
  <si>
    <t>Piemaksu palielinājums, %</t>
  </si>
  <si>
    <t>Atvaļinājumu pabalsta nodrošinājums, %</t>
  </si>
  <si>
    <t>Nacionālā veselības dienesta  amatpersonām (darbiniekiem)  darba samaksas pieaugums</t>
  </si>
  <si>
    <t>Ikgadējās darbības novērtējuma prēmijas nodrošinājums, %</t>
  </si>
  <si>
    <t>6,8</t>
  </si>
  <si>
    <t>Paula Stradiņa Medicīnas vēstures muzeja darbiniekiem  darba samaksas pieaugums</t>
  </si>
  <si>
    <t>29_09_P</t>
  </si>
  <si>
    <t>29_10_P</t>
  </si>
  <si>
    <t>Nodrošināta Veselības ministrijas padotības iestāžu  funkciju, uzdevumu pilnvērtīga un savlaicīga izpilde, %</t>
  </si>
  <si>
    <t>Sabiedrības veselības pamatnostādnes 2021.-2027. gadam (projekts)</t>
  </si>
  <si>
    <t>29_11_P</t>
  </si>
  <si>
    <t xml:space="preserve">
Lai nodrošinātu ambulatoro veselības aprūpes pakalpojumu pieejamības uzlabošanu, plānoti sekojošie pasākumi:
- Sekundārajā ambulatorajā veselības aprūpē plānotais pakalpojumu pieaugums;
- Medicīniskās apaugļošanas pakalpojuma gaidīšanas rindas samazināšana, pakalpojuma pieejamība sievietēm no 37 līdz 40 gadiem;
- Laboratorisko pakalpojumu apjoma pieaugums 15% apmērā;
- Pieejamības uzlabošana veselības aprūpes pakalpojumiem mājās;
- Zobārstniecības pakalpojumu pieejamības uzlabošana;
- Kohleāro implantu ārējas daļas nomaiņa pacientiem virs 18 gadiem reizi 8 gados;
- Primārais HPV dzemdes kakla vēža skrīnings;
- Veicināt ģimenes ārstu iesaisti CPV vakcinācijas aptveres palielināšanā;
- Veicināt lielāku ģimenes ārstu  iesaisti zarnu vēža un prostatas vēža organizēta vēža skrīninga koordinācijā un uzraudzībā;
- Piemaksa ģimenes ārstiem par iesaisti onkoloģisko pacientu dinamiskajā novērošanā;
- Nepieciešamā finansējuma aprēķins 2022. gadam ļaundabīgo audzēju recidīvu diagnostikai noteiktām lokalizācijām;
- SAVA pakalpojumu pieejamības uzlabošanai un gaidīšanas rindu mazināšanai;
- Jauna manipulācija "Ģimenes ārsta veikta dokumentācijas sagatavošana pacienta nosūtīšanai uz Veselības un darbspēju ekspertīzes ārstu valsts komisiju";
 - Izvērtēta iespēja samazināt pacientu līdzmaksājumu skrīninga apstiprinošo  izmeklējumiem (pacienta līdzmaksājuma kompensācija);
- Piemaksa par ģimenes ārstu aizvietošanu atvaļinājumu vai slimošanas laikā;
- Piemaksa par ģimenes ārsta mājas vizīti pie personas, kura atrodas sociālās aprūpes centrā;
- Konsultatīvais tālrunis un krīzes konsultācijas Pusaudžu resursu centrā;
- Zobārstniecības pakalpojumu apmaksa sociālā riska grūtniecēm un pensionāriem ar zemiem ienākumiem;
- Kontracepcijas apmaksa sociālā riska grūtniecēm;
- Psihiskās veselības skrīnings bērniem no 1.5 līdz 3 gadu vecumam;
- Psihiskās veselības ambulatorās aprūpes uzlabošana (Attīstīt psihiatra komandas darbu ambulatorā aprūpē);
Primārās veselības aprūpes piejamības uzlabošana (Uzlabot primārās veselības aprūpes pakalpojumu (ģimenes ārstu) pieejamību lauku reģionos). </t>
  </si>
  <si>
    <t xml:space="preserve">
Lai nodrošinātu stacionāro veselības aprūpes pakalpojumu pieejamības uzlabošanu, plānoti sekojošie pasākumi:
- Paliatīvās aprūpes pakalpojumu pieejamības uzlabošana;
- Nodrošināt ar diagnozēm saistīto grupu (DRG) pakalpojumu gultasdienu tarifa starpības kompensāciju;
- Internista slodzes nodrošināšna PSKUS reto slimību pacientu klīniskā ceļa realizēšanai;
- Plānveida īslaicīgās ķirurģijas pakalpojumu pieejamības uzlabošana;
- Funkcionālās neatkarības mērījuma (turpmāk - FIM) ieviešana Latvijā;
- Akūtās un bērnu rehabilitācijas metodiskā vadība RAKUS un BKUS;
- Nodrošināt VSIA "Bērnu klīnsikā universitātes slimnīca" finansējumu organizatoriski metodiskā darba veikšanai sporta medicīnā ;
- Vienlīdzīga veselības aprūpes pakalpojumu apmaksas kārtība psihiatriskā profila pacientiem, kam jānodrošina ilgstoša ārstēšana VSIA "Slimnīca "Ģintermuiža";
- Psihiatriskā profila pakalpojumu pieejamības uzlabošana;
- Klīniski metodiskās vadības nodrošināšana psihiatrijas jomā;
- Individuāli veidotas stentprotēzes endovazālas torakoabdominālas aneirismas gadījumos;
- PET izmeklējuma pieejamības nodrošināšana stacionārajiem pacientiem;
- Piena bankas izveidei un darbības nodrošināšana;
- Hronisko pacientu aprūpes pieejamības uzlabošana;
- Rehabilitācijas pakalpojumu pieejamības uzlabošana;
- Medicīnas māsu slodzes nodrošināšana PSKUS un RAKUS reto slimību pacientu klīniskā ceļa realizēšanai;
- Neatliekamās palīdzības, uzņemšanas nodaļas darbības uzlabošana - nodrošinot papildus 2 speciālistu slodzes VSIA "Paula Stradiņa universitātes slimnīca".</t>
  </si>
  <si>
    <t>Atlīdzības pieprasījumu apmaksa 18 mēnešu laikā, %</t>
  </si>
  <si>
    <t>Kohleāro implantu ārējas daļas nomaiņa pacientiem virs 18 gadiem reizi 8 gados</t>
  </si>
  <si>
    <t xml:space="preserve">Pacientu skaits </t>
  </si>
  <si>
    <t>Kohleāro implantu ārējas daļas pārbaude un noskaņošana pacientiem virs 18 gadiem reizi gadā</t>
  </si>
  <si>
    <t>Medicīniskās apaugļošanas pakalpojumu skaits</t>
  </si>
  <si>
    <t>Uzlabota pakalpojumu pieejamība mājās</t>
  </si>
  <si>
    <t>Apmeklējumu skaits</t>
  </si>
  <si>
    <t>Uzlabota zobārstniecības pakalpojumu pieejamība</t>
  </si>
  <si>
    <t>Gultasdienu skaits psiahtrijā</t>
  </si>
  <si>
    <t>Papildus gultasdienu skaits</t>
  </si>
  <si>
    <t>Veiktas RTG izmeklējumu skaits</t>
  </si>
  <si>
    <t>Veiktas izmeklējumu skaits</t>
  </si>
  <si>
    <t>Primārais HPV skrīnings</t>
  </si>
  <si>
    <t>Veikto izmeklējumu skaits</t>
  </si>
  <si>
    <t>Ģimenes ārstu skaits, kuri sasniegs CPV vakcinācijas aptveres rādītāju ≥ 92%</t>
  </si>
  <si>
    <t>Ģimenes ārstu skaits</t>
  </si>
  <si>
    <t>Motivēt ģimenes ārstus sekot līdzi izniegto testu izlietojumam, nodrošinātu testu izmaksu  effektivitāti, uzlabotu valsts organizētā prostatas vēža skrīninga atsaucību.</t>
  </si>
  <si>
    <t>Ģimenes ārstu prakšu skaits, kuri sasniedz 60% aptveri prostatas vēža skrīningā savā praksē</t>
  </si>
  <si>
    <t>Motivēt ģimenes ārstus sekot līdzi izniegto testu izlietojumam, nodrošinātu testu izmaksu  effektivitāti, uzlabotu valsts organizētā zarnu vēža skrīninga atsaucību.</t>
  </si>
  <si>
    <t>Ģimenes ārstu prakšu skaits, kuri sasniedz 45% aptveri zarnu vēža skrīningā savā praksē</t>
  </si>
  <si>
    <t>Pakalpojums nodrošināts plānotajam pacientu skaitam (onkoloģisko pacientu dinamiskajā novērošanā)</t>
  </si>
  <si>
    <t>Pakalpojumu saņēmušo pacientu skaits</t>
  </si>
  <si>
    <t>Plānotais pacientu skaits, kam veiks ļaundabīgo audzēju recidīvu diagnostiku</t>
  </si>
  <si>
    <t>Pacientu skaits</t>
  </si>
  <si>
    <t>Uzlabota pakalpojumu pieejamība SAVA</t>
  </si>
  <si>
    <t>Izmeklējumu skaits</t>
  </si>
  <si>
    <t>Ģimenes ārsta veikta dokumentācijas sagatavošana pacienta nosūtīšanai uz Veselības un darbspēju ekspertīzes ārstu valsts komisiju</t>
  </si>
  <si>
    <t>Manipulāciju skaits</t>
  </si>
  <si>
    <t>Pacientu skaits, kuriem tiks kompensēts līdzmaksājums pēcskrīninga izmeklejumiem</t>
  </si>
  <si>
    <t>Ģimenes ārstu skaits, kuri saņemtu piemaksu par ģimenes ārstu aizvietošanu atvaļinājumu vai slimošanas laikā</t>
  </si>
  <si>
    <t>Sniegt konsultāciju skaits pa talruni</t>
  </si>
  <si>
    <t>telefonkonsultāciju skaits gadā</t>
  </si>
  <si>
    <t>Sniegt ilgstošu (līdz 1 stundai) konsultāciju attālināti vai klātienē</t>
  </si>
  <si>
    <t>krīzes konsultāciju skaits gadā</t>
  </si>
  <si>
    <t>Veiktas operācijas (Robotizētās stereotaktiskā radioķirurģijas pieejamības uzlabošana)</t>
  </si>
  <si>
    <t>Paplašināt valsts finansētās neauglības ārstēšanas programmas tvērumu</t>
  </si>
  <si>
    <t>Apmeklējumu skaits mājas vizītēm sociālos aprūpes centros</t>
  </si>
  <si>
    <t>Nodrošināt ar diagnozēm saistīto grupu (DRG) pakalpojumu gultasdienu tarifa starpības kompensāciju</t>
  </si>
  <si>
    <t>Pieejami "Plānveida īslaicīgā ķirurģija" pakalpojumi diennakts stacionārā lielākam pacientu skaitam</t>
  </si>
  <si>
    <t xml:space="preserve">Pieejami psihiatriskā profila stacionārie pakalpojumi </t>
  </si>
  <si>
    <t>Funkcionālās neatkarības mērījuma (turpmāk - FIM) ieviešana Latvijā</t>
  </si>
  <si>
    <t>Nodrošināts speciālists - internists pacientu virzīšnaai pa klīnisko ceļu</t>
  </si>
  <si>
    <t>Nodrošināta sarežģītu onkoloģisko operāciju veikšana</t>
  </si>
  <si>
    <t>Operāciju skaits</t>
  </si>
  <si>
    <t>Neatliekamās palīdzības, uzņemšanas nodaļas diennakts speciālistu nodrošinājuma paplašināšana, pakalpojumu pieejamības uzlabošana</t>
  </si>
  <si>
    <t>Nodrošināta komanda metodiskajam darbam</t>
  </si>
  <si>
    <t>Komandas darbinieku skaits</t>
  </si>
  <si>
    <t>Izveidots metodiskā darba komanda</t>
  </si>
  <si>
    <t>Speciālistu skaits komandā</t>
  </si>
  <si>
    <t>Nodrošināt pakalpojumu gultasdienu tarifa un faktisko izmaksu starpības kompensāciju</t>
  </si>
  <si>
    <t>Pakalpojuma pieejamības uzlabošanai - rehabilitācijas pakalpojumu saņemšanai (plānveida pakalpojumi)</t>
  </si>
  <si>
    <t>Pieejami paliatīvās aprūpes pakalpojumi VSIA "Paula Stradiņa klīniskās universitātes slimnīca"</t>
  </si>
  <si>
    <t>Pieejama hronisko pacientu aprūpe Rīgas un Pierīgas reģionā</t>
  </si>
  <si>
    <t>Nodrošinātas medicīnas māsas reto slimību pacientu virzīšanai pa klīnisko ceļu</t>
  </si>
  <si>
    <t>Neatliekamās palīdzības, uzņemšanas nodaļas darbības nodrošināšana specializētajās ārstniecības iestādēs</t>
  </si>
  <si>
    <t>Slimnīcu skaits, kam veikta kompensācija</t>
  </si>
  <si>
    <t xml:space="preserve">Ārstniecības iestādes, kurās lieto FIM </t>
  </si>
  <si>
    <t>Papildus nodrošināto speciālistu skaits</t>
  </si>
  <si>
    <t>Uzņemšanas nodaļā papildus nodrošināto speciālistu skaits (neatliekamā palīdzība)</t>
  </si>
  <si>
    <t xml:space="preserve">Uzņemšanas nodaļā papildus nodrošināto speciālistu skaits </t>
  </si>
  <si>
    <t xml:space="preserve">Papildus nodrošināto speciālistu skaits </t>
  </si>
  <si>
    <t>Uzņemšanas nodaļu papildus speciālistu skaits</t>
  </si>
  <si>
    <t>Gultasdienu skaits, kam tiek kompensēta izmaksu starpība</t>
  </si>
  <si>
    <t xml:space="preserve">Pacientu skaits, kas papildus saņem  paliatīvās aprūpes pakalpojumus </t>
  </si>
  <si>
    <t xml:space="preserve">Pacientu skaits, kas papildus saņem  hronisko pacientu aprūpes pakalpojumus </t>
  </si>
  <si>
    <t>29_12_P</t>
  </si>
  <si>
    <t>Nodrošināt pārējos veselības nozares prioritāros pasākumus.</t>
  </si>
  <si>
    <t xml:space="preserve">Lai nodrošinātu pārējos veselības nozares prioritāros pasākumus, nepieciešams papildus finansējums sekojošu pasākumu realizācijai:
- BKUS Vecāku mājas uzturēšanai;
- Valsts apmaksātas konsultācijas nodrošināšana grūtniecei, kura vēlas mākslīgi pārtraukt grūtniecību, pie ģimenes ārsta vai pie cita speciālista (ārsta psihoterapeita, ginekologa vai citas ārstniecības personas), kurš ir apmācīts sniegt šādu konsultāciju;
- Risinājumam tiesu medicīniskās ekspertīzes veikšanai vardarbībā cietušajam pēc iespējas īsākā laikā no notikuma brīža;
- Grozījumu likumā "Par miruša cilvēka ķermeņa aizsardzību un cilvēka audu un orgānu izmantošanu medicīnā" realizācijai;
-  Informatīvā  ziņojuma "Par SIA "Rīgas Austrumu klīniskā universitātes slimnīca"  infrastruktūras sakārtošanu" projekta īstenošanai (zemju atsavināšana);
- Informatīvā  ziņojuma "Par SIA "Rīgas Austrumu klīniskā universitātes slimnīca"  infrastruktūras sakārtošanu" projekta īstenošanai (ceļa izbūve);
- Informatīvā  ziņojuma "Informatīvais ziņojums par nekustamā īpašuma atsavināšanu Rīgas pilsētas teritorijā veselības aizsardzības vajadzībām" projekta realizācijai;
- Risinājumam ārstniecības personu aizplūšanai no veselības aprūpes sistēmas - Veikt grozījumu likumā “Par iedzīvotāju ienākuma nodokli”, papildinot 8. panta piecpadsmito daļu un paredzot, ka no maksātāja ienākumiem, par kuriem maksā algas nodokli, izslēdz darba devēja apmaksātos darba koplīgumā noteiktos darbinieka ēdināšanas, dzīvesvietas nodrošināšanas, veselības un transporta izdevumus, ja netiek pārsniegti 480 euro gadā (vidēji 40 euro mēnesī);
- Veselības aprūpes prasību īstenošanai reto slimību pacientiem Eiropas references tīklu ietvaros.                 </t>
  </si>
  <si>
    <t>Nodrošināta  BKUS Vecāku mājas uzturēšana</t>
  </si>
  <si>
    <t>Nodrošināt RAKUS ar sakārtotām nekustamā īpašuma tiesībām, lai nodrošinātu tālāku ārējā finansējuma projektu īstenošanu</t>
  </si>
  <si>
    <t xml:space="preserve">Nodrošināta RAKUS ar sakārtotām nekustamā īpašuma tiesībām, lai nodrošinātu tālāku ārējā finansējuma projektu īstenošanu, % </t>
  </si>
  <si>
    <t>Izveidots piebraucamais ceļš RAKUS gatavības krīzes situācijām uzlabošanai</t>
  </si>
  <si>
    <t>Izbūvētā ceļa garums (metros)</t>
  </si>
  <si>
    <t>Sakārtota veselības aprūpes infrastruktūra psihiskās veselības aprūpes pakalpojumu sniegšanai</t>
  </si>
  <si>
    <t>Valstij pieder pilns īpašuma kompleks, kas nepieciešams RPNC funkciju nodrošināšanai, %</t>
  </si>
  <si>
    <t>Veselības ministrijas padotības iestādēm nepieciešamais papildus finansējums funkciju, uzdevumu pilnvērtīgai un savlaicīgai izpildei, kā arī kapacitātes stiprināšanai (Paula Stradiņa Medicīnas vēstures muzejs, Valsts asinsdonoru centrs, Neatliekamās medicīniskās palīdzības dienests, Valsts tiesu medicīnas ekspertīzes centrs, Nacionālais veselības dienests, Veselības inspekcija, Slimību profilakses un kontroles centrs un Latvijas Antidopinga birojs)</t>
  </si>
  <si>
    <t>Covid-19 infekcijas izplatības ierobežojošie pasākumi</t>
  </si>
  <si>
    <t xml:space="preserve">Nodrošināt veselības aprūpi visiem pacientiem, ne tikai Covid-19 pacientiem, nesamazinot pakalpojumu apjomu, pieejamību un kvalitāti, vienlaicīgi ievērojot epidemioloģiskās drošības prasības ierobežotu pieejamo  cilvēkresursu apstākļos. </t>
  </si>
  <si>
    <t>Uzlabojoties ambulatoro un stacionāro pakalpojumu pieejamībai, kā arī veicot Covid-19 infekcijas ierobežojošos pasākumus ir iespējas veikt savlaicīgu veselības aprūpes pakalpojumu sniegšanu, uzlabojas sabiedrības veselības rādītāji, mazinās invaliditātes iespējas.</t>
  </si>
  <si>
    <t>Lāsma Zandberga</t>
  </si>
  <si>
    <t>67876041, lasma.zandberga@vm.gov.lv</t>
  </si>
  <si>
    <t xml:space="preserve">Nodrošināta agrīnu infekcijas slimības gadījumu atklāšana, izmeklēšana un savlaicīga pretepidēmijas pasākumu ieviešana, tādējādi ierobežojot transmisiju un infekcijas tālāku nekontrolētu izplatību, % </t>
  </si>
  <si>
    <t>Nodrošināt agrīnu infekcijas slimības gadījumu atklāšanu, izmeklēšanu un savlaicīgu pretepidēmijas pasākumu ieviešanu, tādējādi ierobežojot transmisiju un infekcijas tālāku nekontrolētu izplatību</t>
  </si>
  <si>
    <t xml:space="preserve">Lai nodrošinātu Covid-19 infekcijas izplatības mazinošus pasākumus, plānoti sekojošie pasākumi:
-Testēšanas pakalpojumu sniegšana, lai savlaicīgi identificētu inficēto loku un novērstu infekcijas perēkļu veidošanos.
-Donoru antivielu noteikšanai.
- Vienotā zvanu centra uzturēšana.
- Individuālo aizsardzības līdzekļu nodrošinājums.
- Palielināt observācijas gultu skaitu un veikt observācijas gultu apmaksas modeļa izmaiņas, paredzot valstī kopā nodrošināt un apmaksāt 345 observācijas gultas, nodrošinot pacientiem palīdzību diennakts laikā.
- Izveidot dežūrdienestu universitātes slimnīcu un reģionālo slimnīcu uzņemšanas nodaļās ārpus ģimenes ārsta darba laika.
- Turpināt attīstīt un sniegt attālinātās konsultācijas pacientiem, tai skaitā ārstu konsīlijus, kā arī konsultācijas “ārsts-ārsts”, veikt tarifu aprēķinus šo konsultāciju apmaksai.
- Laboratorisko izmeklējumu pieejamība savlaicīgai diagnostikai.
- Apmaksātas ģimenes ārsta vizītes pacientiem, kuriem NMPD lielā noslogojuma dēļ nevarēs izpildīt izsaukumu.
- Ģimenes ārstiem noteikt piemaksu par katru ģimenes ārsta praksē reģistrētu sociālā centra iemītnieku.
- Ģimenes ārstu attālināto konsultāciju pacienta līdzmaksājuma kompensācija 12 mēnešiem.  
- Pacientu ārstēšanā izmantot mazinvazīvas metodes, lai saīsinātu atveseļošanās periodu, tai skaitā distances staru terapija.
- Tarifu pārskatīšana Covid-19 infekcijas izplatības mazināšanai (dezinfekcija, laiks).
- Transporta izmaksas pacientu pārvešanai no stacionārās ārstniecības iestādes mājās.
-Vakcinācija pret pneimokoku, lai pasargātu riska grupas.
-Intensīvās terapijas gultas dienas pašizmaksas un ārstniecības iestādes normatīvajos aktos nodefinētās gultas dienas tarifa starpības kompensācija.
- Observācijas gultu pašizmaksas segšana.
Iespējamā atkārtotā Covid-19 uzliesmojuma gadījumā valstī varētu saslimt 0,5% iedzīvotāju. 
</t>
  </si>
  <si>
    <t>29_13_P</t>
  </si>
  <si>
    <t>29_03_H</t>
  </si>
  <si>
    <t>29_02_H</t>
  </si>
  <si>
    <t>Darba samaksas nodrošināšana rezidentiem, kuru rezidentūras studijas netiek apmaksātas no valsts budžeta līdzekļiem</t>
  </si>
  <si>
    <t xml:space="preserve">
Nodrošināt vienlīdzīgu tiesību principu ievērošanu un taisnīgu darba samaksu visiem maksas rezidenitiem, vielaikus dot iespēju ārstniecības iestādēm nodrošināt speciālistus, lai pilnvērtīgā apjomā un kvalitātē varētu sniegt noteiktus ārstniecības pakalpojumus, kā arī jaunajam ārstam tiek dot iespēju studēt izvēlētajā specialitātē.  </t>
  </si>
  <si>
    <t xml:space="preserve">Pēc Veselības ministrijas apkopotajiem datiem 2021.gada sākumā, ārstniecības iestādēs bija nodarbināts 201 maksas rezidents (no tiem, 106 RSU rezidenti un 96 LU rezidenti). No kopējā maksas rezidentu skaita, 63% apmācību iziet 5.līmeņa klīniskajās universitātes slimnīcās. Kopumā rezidentūras programmu apguvi maksas rezidentiem piedāvā 29 ārstniecības iestādes -  8 jeb 19% ir privātās un 21 jeb 81% ir valsts ārstniecības iestādes.
Lielākais maksas rezidentūras studējošo īpatsvars ir tādās specialitātēs kā dermatologs, venerologs, oftalmologs, ginekologs, dzemdību speciālists, ģimenes ārsts, radiologs. Rezidentu uzņemšanas, sadales un rezidentūras finansēšanas kārtība nosaka Ministru kabineta izdoti noteikumi (30.08.2011 MK noteikumi Nr.685), kas pamatā nosaka regulējumu valsts finansētajai rezidentūrai, vienlaikus nosakot, ka augstskola ir tiesīga uzņemt attiecīgo pretendentu maksas rezidentūrā tā izvēlētajā specialitātē ārpus pretendentu atlases konkursa (maksas rezidentūra). Studiju maksā tiek iekļautas šādas izmaksu pozīcijas: mācību personāla atlīdzība, rezidentūras organizēšanas izdevumi ārstniecības iestādēs, augstskolai administratīvie izdevumi. Maksas rezidentūrā finansējums rezidenta atalgojuma nodrošināšanai netiek paredzēts, jo rezidentam no privātiem līdzekļiem nav jāsedz pašam izmaksājamā atalgojuma daļa. Tā jāsedz darba devējam.
Līdz ar tošobrīd netiek  nodrošināta maksas rezidentūrā studējošo rezidentu statusa atbilstība Ārstniecības likumā noteiktajam, jo likums nosaka, ka rezidentūra ir darba tiesiskajās attiecībās ar izglītības programmu īstenojošu ārstniecības iestādi esoša ārsta izglītošana valsts valodā specialitātes iegūšanai saskaņā ar akreditētu profesionālo rezidentūras izglītības programmu medicīnā.
Par izveidojušos neapmierinošu situāciju liecina Veselības ministrijā vairākkārt saņemti maksas rezidentu iesniegumi, kuros pausta neizpratne un neapmierinātība ar to, ka maksas rezidentiem rezidentūras laikā veicot vienu un to pašu darbu kā valsts finansētajā  rezidentūrā studējošajiem, netiek noteikta darba samaksa un, attiecīgi, liegtas sociālās garantijas. </t>
  </si>
  <si>
    <t>Pasākums kopumā ir vērsts uz sabiedrības veselības  uzlabošanu, darbspēju saglabāšanu iedzīvotājiem, tautsaimniecības attīstību un ekonomikas izaugsmi. Nodrošinot vienlīdzīgas tiesības un taisnīgu atalgojumu visiem rezidnetiem, tiek uzlabota ārstu-speciālistu pieejamība veselības aprūpes pakalpojumiem. Nodrošinot savlaicīgu pieejamību medicīnas pakalpojumiem, tiek mazināts hronisku slimības attīstības risks, saīsināts darbnespējas periods, kā arī  mazināts invaliditātes un priekšlaicīgas mirstības risks iedzīvotājiem.</t>
  </si>
  <si>
    <t xml:space="preserve">Vienas rezidentūras vietas kopējās izmaksas veido ar Eiropas Parlamenta un Padomes Direktīvu 2005/36/EK  par profesionālo kvalifikāciju atzīšanu (Dokuments attiecas uz EEZ)  noteiktās prasības studiju ilgumam un saturam, tajā skaitā teorētiskās un klīniski praktiskās daļas apjomam. Ņemot vērā pieaugošās prasības studiju kvalitātei, kas ir saistītas ar zinātnes un tehnoloģiju attīstību medicīnas izglītībā un veselības aprūpē, specialitāšu iegūšanas ilgumi regulāri tiek pārskatīts, piemēram,  bērna psihiatra specialitāte pārveidota par pamatspecialitāti, rezidentūras ilgumu saīsinot no 6 uz 4 gadiem. Tiek turpināts darbs pie specialitāšu saraksta  pārskatīšanas kopumā, vērtējot iespējas specializācijas iegūšanai ārpus formālā izglītības ietvara. </t>
  </si>
  <si>
    <t xml:space="preserve">Darba samaksas nodrošināšana pilnā apjomā rezidentiem, kuru rezidentūras studijas netiek apmaksātas no valsts budžeta līdzekļiem </t>
  </si>
  <si>
    <t>Darba samaksa pilnā apjomā rezidentiem, kuru rezidentūras studijas netiek apmaksātas no valsts budžeta līdzekļiem nepieciešamā papildus finansējuma nodrošināšana, %</t>
  </si>
  <si>
    <t>Veselības ministrijai</t>
  </si>
  <si>
    <t>Izglītības un zinātnes ministrijai</t>
  </si>
  <si>
    <t>Nozares digitalizācijas pasākumi, padarot caurspīdīgāku resursu izlietojumu un uzlabojot ārstēšanas kvalitāti un pieejamību</t>
  </si>
  <si>
    <t>darba tabula</t>
  </si>
  <si>
    <t>ar darba tab</t>
  </si>
  <si>
    <t>ar 2.pielik</t>
  </si>
  <si>
    <t>Jaunā ārstniecības personu darba samaksas modeļa ieviešana</t>
  </si>
  <si>
    <t>Kopā -  1343 vietas, no tām - RSU-555, pieagums par 58 valts budžeta vietām, DU-240, pieaugums par 60 valsts budžeta vietām,LU 548, pieaugums par 315 valsts budžeta vietām.</t>
  </si>
  <si>
    <r>
      <rPr>
        <b/>
        <sz val="10"/>
        <color theme="1" tint="4.9989318521683403E-2"/>
        <rFont val="Times New Roman"/>
        <family val="1"/>
      </rPr>
      <t>1.pants</t>
    </r>
    <r>
      <rPr>
        <sz val="10"/>
        <color theme="1" tint="4.9989318521683403E-2"/>
        <rFont val="Times New Roman"/>
        <family val="1"/>
        <charset val="186"/>
      </rPr>
      <t xml:space="preserve">. Ar gadskārtējā valsts budžeta likuma projekta sagatavošanu, vidēja termiņa budžeta ietvara likuma projekta sagatavošanu, ar valsts budžetu saistīto lēmumu pieņemšanu un rīcību īsteno Fiskālās disciplīnas likumā noteiktos fiskālās politikas principus un šādus vidēja termiņa budžeta politikas prioritāros attīstības virzienus:
</t>
    </r>
    <r>
      <rPr>
        <b/>
        <sz val="10"/>
        <color theme="1" tint="4.9989318521683403E-2"/>
        <rFont val="Times New Roman"/>
        <family val="1"/>
      </rPr>
      <t>2.punkts</t>
    </r>
    <r>
      <rPr>
        <sz val="10"/>
        <color theme="1" tint="4.9989318521683403E-2"/>
        <rFont val="Times New Roman"/>
        <family val="1"/>
        <charset val="186"/>
      </rPr>
      <t>. valsts cilvēkkapitāla palielināšana, palielinot publisko finansējumu un veicot reformas veselības nozarē, izglītībā un zinātnē.</t>
    </r>
  </si>
  <si>
    <r>
      <t>Ieņēmumi kopā, euro</t>
    </r>
    <r>
      <rPr>
        <b/>
        <vertAlign val="superscript"/>
        <sz val="8"/>
        <color theme="1" tint="4.9989318521683403E-2"/>
        <rFont val="Times New Roman"/>
        <family val="1"/>
        <charset val="186"/>
      </rPr>
      <t>1</t>
    </r>
  </si>
  <si>
    <r>
      <t xml:space="preserve">Cita būtiska informācija </t>
    </r>
    <r>
      <rPr>
        <sz val="9"/>
        <color theme="1" tint="4.9989318521683403E-2"/>
        <rFont val="Times New Roman"/>
        <family val="1"/>
        <charset val="186"/>
      </rPr>
      <t xml:space="preserve">(piemēram, papildu skaidrojums par ministrijas iespējām līdzfinansēt pasākumu no ministrijas budžeta (pārskatot citas aktivitātes); ES prasību nodrošināšana; tiesvedības riski; iespējas līdzfinansēt no ES fondiem; informācija par apstiprinātiem normatīvajiem aktiem, kas jāfinansē no valsts budžeta, kā arī atbilstība Ministru kabineta rīkojumiem un protokollēmumiem attiecībā uz pieprasīto finansējumu; detalizēti aprēķini, tai skaitā par izdevumiem, vai atsauce uz atbilstošo pamatojošo dokumentu, kurā pieejami attiecīgie aprēķini; skaidrojums par amata vietu skaita izmaiņām):
</t>
    </r>
  </si>
  <si>
    <r>
      <t xml:space="preserve">Piezīmes.
</t>
    </r>
    <r>
      <rPr>
        <vertAlign val="superscript"/>
        <sz val="8"/>
        <color theme="1" tint="4.9989318521683403E-2"/>
        <rFont val="Times New Roman"/>
        <family val="1"/>
        <charset val="186"/>
      </rPr>
      <t>1</t>
    </r>
    <r>
      <rPr>
        <sz val="8"/>
        <color theme="1" tint="4.9989318521683403E-2"/>
        <rFont val="Times New Roman"/>
        <family val="1"/>
        <charset val="186"/>
      </rPr>
      <t xml:space="preserve"> Norāda prognozēto kopējo ieņēmumu izmaiņas prioritārajam pasākumam, kura īstenošana ir vērsta uz jauna veida nodokļu vai nenodokļu ieņēmumu veidu radīšanu vai ieņēmumu no esoša ieņēmumu veida apmēra izmaiņām. Pārējās ieņēmumu izmaiņas no prioritārā pasākuma īstenošanas nenosaka.  
</t>
    </r>
    <r>
      <rPr>
        <vertAlign val="superscript"/>
        <sz val="8"/>
        <color theme="1" tint="4.9989318521683403E-2"/>
        <rFont val="Times New Roman"/>
        <family val="1"/>
        <charset val="186"/>
      </rPr>
      <t>2</t>
    </r>
    <r>
      <rPr>
        <sz val="8"/>
        <color theme="1" tint="4.9989318521683403E-2"/>
        <rFont val="Times New Roman"/>
        <family val="1"/>
        <charset val="186"/>
      </rPr>
      <t xml:space="preserve"> Dokumenta rekvizītus "paraksts" un "datums" neaizpilda, ja elektroniskais dokuments ir sagatavots atbilstoši normatīvajiem aktiem par elektronisko dokumentu noformēšanu.”.</t>
    </r>
  </si>
  <si>
    <r>
      <t>(vārds, uzvārds)                                                          (paraksts</t>
    </r>
    <r>
      <rPr>
        <vertAlign val="superscript"/>
        <sz val="8"/>
        <color theme="1" tint="4.9989318521683403E-2"/>
        <rFont val="Times New Roman"/>
        <family val="1"/>
        <charset val="186"/>
      </rPr>
      <t>2</t>
    </r>
    <r>
      <rPr>
        <sz val="9"/>
        <color theme="1" tint="4.9989318521683403E-2"/>
        <rFont val="Times New Roman"/>
        <family val="1"/>
        <charset val="186"/>
      </rPr>
      <t>)</t>
    </r>
  </si>
  <si>
    <r>
      <t>(datums</t>
    </r>
    <r>
      <rPr>
        <vertAlign val="superscript"/>
        <sz val="9"/>
        <color theme="1" tint="4.9989318521683403E-2"/>
        <rFont val="Times New Roman"/>
        <family val="1"/>
        <charset val="186"/>
      </rPr>
      <t>2</t>
    </r>
    <r>
      <rPr>
        <sz val="9"/>
        <color theme="1" tint="4.9989318521683403E-2"/>
        <rFont val="Times New Roman"/>
        <family val="1"/>
        <charset val="186"/>
      </rPr>
      <t>)</t>
    </r>
  </si>
  <si>
    <r>
      <rPr>
        <sz val="10"/>
        <color theme="1" tint="4.9989318521683403E-2"/>
        <rFont val="Times New Roman"/>
        <family val="1"/>
      </rPr>
      <t>Lai nodrošinātu vispārējo veselības aprūpes pakalpojumu pieejamības uzlabošanu, plānots sekojošu pasākumu realizācija:</t>
    </r>
    <r>
      <rPr>
        <sz val="10"/>
        <color theme="1" tint="4.9989318521683403E-2"/>
        <rFont val="Times New Roman"/>
        <family val="1"/>
        <charset val="186"/>
      </rPr>
      <t xml:space="preserve">
</t>
    </r>
    <r>
      <rPr>
        <sz val="10"/>
        <color theme="1" tint="4.9989318521683403E-2"/>
        <rFont val="Times New Roman"/>
        <family val="1"/>
      </rPr>
      <t xml:space="preserve">-HIV infekcijas, seksuālās transmisijas infekciju, B un C hepatīta izplatības ierobežošanas rīcības plāna 2018.-2020.gadam turpinājums;
-Mātes un bērna veselības uzlabošanas plāna 2018.-2020.gadam turpinājums;
-Antimikrobiālās rezistences ierobežošanas un piesardzīgas antibiotiku lietošanas plāna “Viena veselība” 2019.-2020.gadam turpinājums;
-"Alkoholisko dzērienu patēriņa mazināšanas un alkoholisma ierobežošanas rīcības plāna 2020. – 2022.gadam" realizācija, lai uzlabotu alkohola atkarības ārstēšanu;
- "Azartspēļu un izložu politikas pamatnostādņu projekta 2020.-2027.gadam"  realizācija, nodrošinot ārstniecības pakalpojumu  pieejamību personām, kurām diagnosticēta patoloģiska tieksme uz azartspēlēm;
- Pārējo veselības aprūpes pakalpojumu pieejamības uzlabošana; 
- Saistību izpilde  par ES sociālā nodrošinājuma sistēmu  ietvaros  saņemtajiem veselības aprūpes pakalpojumiem  citās ES un EEZ dalībvalstīs.
</t>
    </r>
    <r>
      <rPr>
        <sz val="10"/>
        <color theme="1" tint="4.9989318521683403E-2"/>
        <rFont val="Times New Roman"/>
        <family val="1"/>
        <charset val="186"/>
      </rPr>
      <t xml:space="preserve">
.</t>
    </r>
  </si>
  <si>
    <r>
      <t xml:space="preserve">Cita būtiska informācija </t>
    </r>
    <r>
      <rPr>
        <sz val="9"/>
        <color theme="1" tint="4.9989318521683403E-2"/>
        <rFont val="Times New Roman"/>
        <family val="1"/>
        <charset val="186"/>
      </rPr>
      <t xml:space="preserve">(piemēram, papildu skaidrojums par ministrijas iespējām līdzfinansēt pasākumu no ministrijas budžeta (pārskatot citas aktivitātes); ES prasību nodrošināšana; tiesvedības riski; iespējas līdzfinansēt no ES fondiem; informācija par apstiprinātiem normatīvajiem aktiem, kas jāfinansē no valsts budžeta, kā arī atbilstība Ministru kabineta rīkojumiem un protokollēmumiem attiecībā uz pieprasīto finansējumu; detalizēti aprēķini, tai skaitā par izdevumiem, vai atsauce uz atbilstošo pamatojošo dokumentu, kurā pieejami attiecīgie aprēķini; skaidrojums par amata vietu skaita izmaiņām):
</t>
    </r>
  </si>
  <si>
    <r>
      <t xml:space="preserve">Veselības ministrijas padotības iestādēm ir nepieciešams papildus finansējums, lai nodrošinātu savas pamatfunkcijas un savlaicīgu, kvalitatīvu uzdevumu izpildi, tai skaitā:
</t>
    </r>
    <r>
      <rPr>
        <u/>
        <sz val="10"/>
        <color theme="1" tint="4.9989318521683403E-2"/>
        <rFont val="Times New Roman"/>
        <family val="1"/>
      </rPr>
      <t>Valsts asinsdonoru centram:</t>
    </r>
    <r>
      <rPr>
        <sz val="10"/>
        <color theme="1" tint="4.9989318521683403E-2"/>
        <rFont val="Times New Roman"/>
        <family val="1"/>
        <charset val="186"/>
      </rPr>
      <t xml:space="preserve"> donoru autobusa iegādei, plazmas preparātu (albumīna, imūnglobulīna) nodrošināšanas attīstībai, sAsins kabinetu integrācijai vienotā ProSang informācijas sistēmā u.c.; </t>
    </r>
    <r>
      <rPr>
        <u/>
        <sz val="10"/>
        <color theme="1" tint="4.9989318521683403E-2"/>
        <rFont val="Times New Roman"/>
        <family val="1"/>
      </rPr>
      <t>Neatliekamās medicīniskās palīdzības dienestam</t>
    </r>
    <r>
      <rPr>
        <sz val="10"/>
        <color theme="1" tint="4.9989318521683403E-2"/>
        <rFont val="Times New Roman"/>
        <family val="1"/>
        <charset val="186"/>
      </rPr>
      <t xml:space="preserve">: dekontaminācijas telpu izveidei katrā brigāžu atbalsta centrā, pacientiem droša un kvalitatīva NMP pakalpojuma nodrošināšanai ( manekeni), NMPD brigāžu OMT vadītāju apmācībai drošā transportlīdzekļu vadīšanā u.c.; </t>
    </r>
    <r>
      <rPr>
        <u/>
        <sz val="10"/>
        <color theme="1" tint="4.9989318521683403E-2"/>
        <rFont val="Times New Roman"/>
        <family val="1"/>
      </rPr>
      <t>Valsts tiesu medicīnas ekspertīzes centram:</t>
    </r>
    <r>
      <rPr>
        <sz val="10"/>
        <color theme="1" tint="4.9989318521683403E-2"/>
        <rFont val="Times New Roman"/>
        <family val="1"/>
        <charset val="186"/>
      </rPr>
      <t xml:space="preserve"> neatliekamu pasākumu VTMEC pamatfunkciju izpildei - kritiski nepieciešamie pasākumi pamatfunkcijas uzturēšanai esošajā līmenī u.c.; </t>
    </r>
    <r>
      <rPr>
        <u/>
        <sz val="10"/>
        <color theme="1" tint="4.9989318521683403E-2"/>
        <rFont val="Times New Roman"/>
        <family val="1"/>
      </rPr>
      <t>Latvijas Antidopinga birojam:</t>
    </r>
    <r>
      <rPr>
        <sz val="10"/>
        <color theme="1" tint="4.9989318521683403E-2"/>
        <rFont val="Times New Roman"/>
        <family val="1"/>
      </rPr>
      <t xml:space="preserve"> Latvijas sportistu testēšanai ārpus Latvijas Republikas, elektronisko dopinga kontroļu anketu sistēmai (Paperless) u.c.; </t>
    </r>
    <r>
      <rPr>
        <u/>
        <sz val="10"/>
        <color theme="1" tint="4.9989318521683403E-2"/>
        <rFont val="Times New Roman"/>
        <family val="1"/>
      </rPr>
      <t>Nacionālajam veselības dienestam:</t>
    </r>
    <r>
      <rPr>
        <sz val="10"/>
        <color theme="1" tint="4.9989318521683403E-2"/>
        <rFont val="Times New Roman"/>
        <family val="1"/>
      </rPr>
      <t xml:space="preserve"> atbilstoši Ministru kabineta noteikuma projektam “Grozījumi Ministru kabineta 2020. gada 9. jūnija noteikumos Nr. 360 “Epidemioloģiskās drošības pasākumi Covid-19 infekcijas izplatības ierobežošanai”” - 1 amata vietai, kura veiks digitālā vakcinācijas sertifikāta ģenerēšanu personām, kurām ir tiesības uz vakcinācijas pret Covid-19 pakalpojumu Latvijā, bet kurām šī vakcinācija veikta ārvalstīs; </t>
    </r>
    <r>
      <rPr>
        <u/>
        <sz val="10"/>
        <color theme="1" tint="4.9989318521683403E-2"/>
        <rFont val="Times New Roman"/>
        <family val="1"/>
      </rPr>
      <t>Veselības inspekcijai</t>
    </r>
    <r>
      <rPr>
        <sz val="10"/>
        <color theme="1" tint="4.9989318521683403E-2"/>
        <rFont val="Times New Roman"/>
        <family val="1"/>
      </rPr>
      <t xml:space="preserve">: klīnisko auditu organizēšanai un veikšanai prioritārajās veselības jomās u.c.; </t>
    </r>
    <r>
      <rPr>
        <u/>
        <sz val="10"/>
        <color theme="1" tint="4.9989318521683403E-2"/>
        <rFont val="Times New Roman"/>
        <family val="1"/>
      </rPr>
      <t>Slimību profilakses un kontroles centram:</t>
    </r>
    <r>
      <rPr>
        <sz val="10"/>
        <color theme="1" tint="4.9989318521683403E-2"/>
        <rFont val="Times New Roman"/>
        <family val="1"/>
      </rPr>
      <t xml:space="preserve">  regulāro monitoringa tipa veselību ietekmējošo paradumu pētījumu nodrošināšanai to sadārdzinājuma dēļ, infekcijas slimību ziņošanas procesa elektronizācijai u.c.; </t>
    </r>
    <r>
      <rPr>
        <u/>
        <sz val="10"/>
        <color theme="1" tint="4.9989318521683403E-2"/>
        <rFont val="Times New Roman"/>
        <family val="1"/>
      </rPr>
      <t>Paula Stradiņa Medicīnas vēstures muzejam</t>
    </r>
    <r>
      <rPr>
        <sz val="10"/>
        <color theme="1" tint="4.9989318521683403E-2"/>
        <rFont val="Times New Roman"/>
        <family val="1"/>
      </rPr>
      <t xml:space="preserve">: publisko programmu un muzejpedagoģisko nodarbību telpas kapitālajam remontam un tehniskajam aprīkojumam, 6 izstāžu cikls pamatekspozīcijas ietvaros kā pilotprojekts pamatekspozīcijas modernizācijas pasākumiem u.c.
</t>
    </r>
    <r>
      <rPr>
        <sz val="10"/>
        <color theme="1" tint="4.9989318521683403E-2"/>
        <rFont val="Times New Roman"/>
        <family val="1"/>
        <charset val="186"/>
      </rPr>
      <t xml:space="preserve">
</t>
    </r>
  </si>
  <si>
    <r>
      <rPr>
        <i/>
        <sz val="10"/>
        <color theme="1" tint="4.9989318521683403E-2"/>
        <rFont val="Times New Roman"/>
        <family val="1"/>
      </rPr>
      <t xml:space="preserve">Psihisko slimību slogs uz nacionālo ekonomiku un iedzīvotāju labklājību ir augsts. Ekonomiskās sadarbības un attīstības organizācija (OECD) ir definējusi iedzīvotāju garīgas neveselības izmaksu komponentes, kas sastāv no tiešām, netiešām, nemateriālām izmaksām un transfertu maksājumiem. Pēc OECD datiem  garīgās neveselības tiešās un netiešās izmaksas ir ļoti augstas un var sasniegt vairāk nekā 4% no IKP. Psihiskiem traucējumiem ir būtiska ietekme uz sabiedrību, kas veicina bezdarbu, izkrišanu no darba tirgus slimības dēļ un darba spēju zudumu. Kā liecina statistikas dati, kopējais personu skaits, kurām ir piešķirta invaliditātes grupa dēļ psihiskajiem un uzvedības traucējumiem, ir 26132 personas. Ik gadu pirmreizēji psihisku un uzvedības traucējumu dēļ invaliditāte tiek noteikta aptuveni 1300 personām. Cilvēki ar smagām psihiskām saslimšanām mirst vidēji par 20 gadiem ātrāk salīdzinot ar veseliem vienaudžiem, starp viņiem ir raksturīgs daudz lielāks bezdarba līmenis un viņi ir nabadzīgāki par iedzīvotājiem kopumā. Pašnāvības gadījumi ir cieši saistīti ar psihiskās veselības traucējumiem. 2019.gadā no pašnāvībām ir miruši 288 cilvēki, kopumā potenciāli zaudējot 4 531 mūža gadus (Slimību profilakses un kontroles centra dati). Turpinot īstenot 2021.gadā uzsākto psihiskās veselības aprūpes pieejamības uzlabošanu, var ne tikai nodrošināt savlaicīgu veselības pakalpojumu pieejamību pacientiem ar diagnosticētiem psihiskiem traucējumiem un samazināt psihiskās veselības ietekmējošos riskus, bet 5 gadu laikā ietekmēt potenciāli zaudētos mūža gadus, samazinot tos par 6%. </t>
    </r>
  </si>
  <si>
    <r>
      <t>Atvērtas filiāles reģionos (Liepājā, Daugavpilī, Valmierā</t>
    </r>
    <r>
      <rPr>
        <sz val="10"/>
        <color theme="1" tint="4.9989318521683403E-2"/>
        <rFont val="Times New Roman"/>
        <family val="1"/>
      </rPr>
      <t>), skaits</t>
    </r>
  </si>
  <si>
    <r>
      <t>Māsu nodrošinājums ilgstoši ir kritiski zems (ES vidēji - 864 uz 100 000 iedz., LV- 435;  ārstu/māsu proporcija - 2021.gadā ir tikai 1/2, kamēr OECD valstīs vidēji - 2,7), ko atzīst arī Valts kontrole ziņojumā "Par cilvēkresursiem veselības aprūpē" (2019). Ziņojumā Par veselības aprūpes sistēmas reformu (2017) konstatēts, ka trūkst vairāk kā 3051 māsu, pie tam, no visām strādājošajām māsām 25% ir pirmspensijas un pensijas vecumā. Pamatojoties uz  konceptuālo ziņojumu "Par māsu profesijas attīstību", tiek īstenota māsas izglītības reforma, paredzot vispārējās aprūpes māsas profesijas izveidi: paplašinātas  māsas kompetences un loma, kā arī uzlabota māsas mobilitāte darba tirgū (atteikšanās no sertifikācijas) u.c. Atbilstoši grozījumiem likumā Par reglamentētajām profesijām un profesionālās kvalifikācijas atzīšanu vispārējās aprūpes māsas izglītību kopš 2022.gada paredzēts īstenot 4 gadu bakalaura programmās (šobrīd 3 gadi koledžā). Pēc jaunā koncepta sagatavota māsa būs tiesīga pastāvīgi praktizēt, sniegt aprūpi plašākam pacientu lokam dažādos aprūpes līmeņos un jomās, hronisku pacientu aprūpi mājās, kas būtiski sabiedrības novecošanās un multimorbiditātes apstākļos.  Aprūpe kļūs pieejamāka, uz pacientu orientētāka, savlaicīgāka un kvalitatīvāka, mazināsies komplikācijas, atkārtotas hospitalizācijas, saīsināsies pacientu darbnespējas periods, invaliditātes riskus, ārstniecības iestādēs uzlabosies personāla plānošanas process un  ilgtermiņā mazināsies saslimstības un mirstības rādītāji. Līdzekļi māsu izglītības reformas īstenošanai nav pietiekami - nepieciešams papildus finansējums studiju laika pagarinājumam un vienas studiju vietas izmaksu nodrošinājuma</t>
    </r>
    <r>
      <rPr>
        <sz val="10"/>
        <color theme="1" tint="4.9989318521683403E-2"/>
        <rFont val="Times New Roman"/>
        <family val="1"/>
      </rPr>
      <t>m ar 100% optimālo studiju koeficientu</t>
    </r>
    <r>
      <rPr>
        <sz val="10"/>
        <color theme="1" tint="4.9989318521683403E-2"/>
        <rFont val="Times New Roman"/>
        <family val="1"/>
        <charset val="186"/>
      </rPr>
      <t>. Ja sākot ar 2022.gadu netiks nodrošināts finansējums 4.studiju gadam un atbilstošs studiju vietas finansējums, likumā noteiktās prasības māsas izglītībai būs iespējams īstenot tikai samazinot  māsu studiju vietu skaitu, kas pie esošā kritiskā māsu trūkuma nav pieļaujams.</t>
    </r>
  </si>
  <si>
    <r>
      <t>Covid- 19 izraisītā situācija pierādīja, ka esošais cilvēkresursu (māsu) trūkums ir pamats krīzes izsludināšanai  medicīnā, liekot ārkārtas režīmā slimnīcām mobilizēt savus iekšējos resursus. EP ieteikumos par Latvijas 2020. gada valsts reformu programmu (COM/2020/514 final) norādīts uz nepieciešamību vairāk investēt cilvēkresursos krīzes ietekmes mazināšanai. Tieši vispārējās māsas profesijas ietvars  ļauj vienkāršāk pārstrukturēt slimnīcu darbību krīzes apstākļos, racionāli izlietot pieejamos resursus, pārorientēt māsas tur, kur ir lielāka pacientu plūsma. Lielāka un kvalitatīvāka māsu resursa plānošana un atbilstoša skaita sagatavošana ir būtiska, lai veicinātu savlaicīga un kvalitatīva aprūpes pakalpojuma sniegšanu iedzīvotājiem visā valsts teritorijā. Māsu profesijas attīstībai ir ietekme uz tautsaimniecības un ekonomikas izaugsmi  - vispārējās aprūpes māsas profesionālā darbība ietver profilaksi un veselības veicināšanu sabiedrībā,  tiek popularizēts veselīgs dzīvesveids, samazinās saslimstība un mirstība no  hroniskām slimībām (sirds asinsvadu slimības, onkoloģiskās slimības), tiek pagarināts iedzīvotāju darbspējas periods, mazinās invaliditātes un priekšlaicīgas mirstības risks,  tiek uzlabots  sabiedrības apmierinātības rādītājus ar veselības aprūpi kopumā. Pagarinot studiju ilgumu un ceļot izglītības kvalitāti,</t>
    </r>
    <r>
      <rPr>
        <i/>
        <sz val="10"/>
        <color theme="1" tint="4.9989318521683403E-2"/>
        <rFont val="Times New Roman"/>
        <family val="1"/>
      </rPr>
      <t xml:space="preserve"> kas ir iespējams, piemēram, piesaistot finansējumu studiju nodrošinājumu koeficienta pelielinājumam</t>
    </r>
    <r>
      <rPr>
        <i/>
        <sz val="10"/>
        <color theme="1" tint="4.9989318521683403E-2"/>
        <rFont val="Times New Roman"/>
        <family val="1"/>
        <charset val="186"/>
      </rPr>
      <t xml:space="preserve">,  māszinību programmās tiks uzņemti motivētāki pretendenti, mazinot atbirumu, un tādējādi tiks lietderīgāk izmantoti valsts budžeta līdzekļi izglītības procesā.
</t>
    </r>
  </si>
  <si>
    <t>4</t>
  </si>
  <si>
    <r>
      <rPr>
        <b/>
        <sz val="10"/>
        <rFont val="Times New Roman"/>
        <family val="1"/>
      </rPr>
      <t>1.pants</t>
    </r>
    <r>
      <rPr>
        <sz val="10"/>
        <rFont val="Times New Roman"/>
        <family val="1"/>
        <charset val="186"/>
      </rPr>
      <t xml:space="preserve">. Ar gadskārtējā valsts budžeta likuma projekta sagatavošanu, vidēja termiņa budžeta ietvara likuma projekta sagatavošanu, ar valsts budžetu saistīto lēmumu pieņemšanu un rīcību īsteno Fiskālās disciplīnas likumā noteiktos fiskālās politikas principus un šādus vidēja termiņa budžeta politikas prioritāros attīstības virzienus:
</t>
    </r>
    <r>
      <rPr>
        <b/>
        <sz val="10"/>
        <rFont val="Times New Roman"/>
        <family val="1"/>
      </rPr>
      <t>2.punkts</t>
    </r>
    <r>
      <rPr>
        <sz val="10"/>
        <rFont val="Times New Roman"/>
        <family val="1"/>
        <charset val="186"/>
      </rPr>
      <t>. valsts cilvēkkapitāla palielināšana, palielinot publisko finansējumu un veicot reformas veselības nozarē, izglītībā un zinātnē.</t>
    </r>
  </si>
  <si>
    <r>
      <t>Ieņēmumi kopā, euro</t>
    </r>
    <r>
      <rPr>
        <b/>
        <vertAlign val="superscript"/>
        <sz val="8"/>
        <rFont val="Times New Roman"/>
        <family val="1"/>
        <charset val="186"/>
      </rPr>
      <t>1</t>
    </r>
  </si>
  <si>
    <r>
      <t>(vārds, uzvārds)                                                          (paraksts</t>
    </r>
    <r>
      <rPr>
        <vertAlign val="superscript"/>
        <sz val="8"/>
        <rFont val="Times New Roman"/>
        <family val="1"/>
        <charset val="186"/>
      </rPr>
      <t>2</t>
    </r>
    <r>
      <rPr>
        <sz val="9"/>
        <rFont val="Times New Roman"/>
        <family val="1"/>
        <charset val="186"/>
      </rPr>
      <t>)</t>
    </r>
  </si>
  <si>
    <r>
      <t>(datums</t>
    </r>
    <r>
      <rPr>
        <vertAlign val="superscript"/>
        <sz val="9"/>
        <rFont val="Times New Roman"/>
        <family val="1"/>
        <charset val="186"/>
      </rPr>
      <t>2</t>
    </r>
    <r>
      <rPr>
        <sz val="9"/>
        <rFont val="Times New Roman"/>
        <family val="1"/>
        <charset val="186"/>
      </rPr>
      <t>)</t>
    </r>
  </si>
  <si>
    <r>
      <t xml:space="preserve">Piezīmes.
</t>
    </r>
    <r>
      <rPr>
        <vertAlign val="superscript"/>
        <sz val="8"/>
        <rFont val="Times New Roman"/>
        <family val="1"/>
        <charset val="186"/>
      </rPr>
      <t>1</t>
    </r>
    <r>
      <rPr>
        <sz val="8"/>
        <rFont val="Times New Roman"/>
        <family val="1"/>
        <charset val="186"/>
      </rPr>
      <t xml:space="preserve"> Norāda prognozēto kopējo ieņēmumu izmaiņas prioritārajam pasākumam, kura īstenošana ir vērsta uz jauna veida nodokļu vai nenodokļu ieņēmumu veidu radīšanu vai ieņēmumu no esoša ieņēmumu veida apmēra izmaiņām. Pārējās ieņēmumu izmaiņas no prioritārā pasākuma īstenošanas nenosaka.  
</t>
    </r>
    <r>
      <rPr>
        <vertAlign val="superscript"/>
        <sz val="8"/>
        <rFont val="Times New Roman"/>
        <family val="1"/>
        <charset val="186"/>
      </rPr>
      <t>2</t>
    </r>
    <r>
      <rPr>
        <sz val="8"/>
        <rFont val="Times New Roman"/>
        <family val="1"/>
        <charset val="186"/>
      </rPr>
      <t xml:space="preserve"> Dokumenta rekvizītus "paraksts" un "datums" neaizpilda, ja elektroniskais dokuments ir sagatavots atbilstoši normatīvajiem aktiem par elektronisko dokumentu noformēšanu.”.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</si>
</sst>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00"/>
    <numFmt numFmtId="165" formatCode="#,##0.0"/>
    <numFmt numFmtId="166" formatCode="_-* #,##0_-;\-* #,##0_-;_-* &quot;-&quot;??_-;_-@_-"/>
    <numFmt numFmtId="167" formatCode="_-* #,##0.00\ &quot;€&quot;_-;\-* #,##0.00\ &quot;€&quot;_-;_-* &quot;-&quot;??\ &quot;€&quot;_-;_-@_-"/>
  </numFmts>
  <fonts count="6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b/>
      <sz val="8"/>
      <name val="Times New Roman"/>
      <family val="1"/>
      <charset val="186"/>
    </font>
    <font>
      <sz val="10"/>
      <name val="Arial"/>
      <family val="2"/>
    </font>
    <font>
      <sz val="10"/>
      <name val="Arial"/>
      <family val="2"/>
    </font>
    <font>
      <sz val="11"/>
      <color theme="1"/>
      <name val="Calibri"/>
      <family val="2"/>
      <charset val="186"/>
    </font>
    <font>
      <sz val="11"/>
      <color indexed="8"/>
      <name val="Calibri"/>
      <family val="2"/>
      <scheme val="minor"/>
    </font>
    <font>
      <sz val="12"/>
      <color theme="1"/>
      <name val="Times New Roman"/>
      <family val="2"/>
      <charset val="186"/>
    </font>
    <font>
      <sz val="11"/>
      <color theme="1"/>
      <name val="Calibri"/>
      <family val="2"/>
      <scheme val="minor"/>
    </font>
    <font>
      <sz val="11"/>
      <color theme="0"/>
      <name val="Calibri"/>
      <family val="2"/>
      <charset val="186"/>
      <scheme val="minor"/>
    </font>
    <font>
      <sz val="10"/>
      <name val="Arial Cyr"/>
      <charset val="204"/>
    </font>
    <font>
      <sz val="11"/>
      <color rgb="FF9C6500"/>
      <name val="Calibri"/>
      <family val="2"/>
      <charset val="186"/>
      <scheme val="minor"/>
    </font>
    <font>
      <u/>
      <sz val="10"/>
      <color theme="10"/>
      <name val="Arial"/>
      <family val="2"/>
    </font>
    <font>
      <sz val="8"/>
      <name val="Arial"/>
      <family val="2"/>
    </font>
    <font>
      <sz val="11"/>
      <color indexed="8"/>
      <name val="Calibri"/>
      <family val="2"/>
      <charset val="186"/>
    </font>
    <font>
      <sz val="10"/>
      <name val="Times New Roman Baltic"/>
      <charset val="186"/>
    </font>
    <font>
      <u/>
      <sz val="10"/>
      <color theme="10"/>
      <name val="Arial"/>
      <family val="2"/>
      <charset val="186"/>
    </font>
    <font>
      <sz val="5"/>
      <color theme="1" tint="4.9989318521683403E-2"/>
      <name val="Arial"/>
      <family val="2"/>
      <charset val="186"/>
    </font>
    <font>
      <sz val="10"/>
      <color theme="1" tint="4.9989318521683403E-2"/>
      <name val="Arial"/>
      <family val="2"/>
      <charset val="186"/>
    </font>
    <font>
      <b/>
      <sz val="12"/>
      <color theme="1" tint="4.9989318521683403E-2"/>
      <name val="Times New Roman"/>
      <family val="1"/>
      <charset val="186"/>
    </font>
    <font>
      <sz val="10"/>
      <color theme="1" tint="4.9989318521683403E-2"/>
      <name val="Times New Roman"/>
      <family val="1"/>
      <charset val="186"/>
    </font>
    <font>
      <b/>
      <sz val="10"/>
      <color theme="1" tint="4.9989318521683403E-2"/>
      <name val="Times New Roman"/>
      <family val="1"/>
      <charset val="186"/>
    </font>
    <font>
      <b/>
      <sz val="9"/>
      <color theme="1" tint="4.9989318521683403E-2"/>
      <name val="Times New Roman"/>
      <family val="1"/>
      <charset val="186"/>
    </font>
    <font>
      <sz val="9"/>
      <color theme="1" tint="4.9989318521683403E-2"/>
      <name val="Times New Roman"/>
      <family val="1"/>
      <charset val="186"/>
    </font>
    <font>
      <b/>
      <sz val="8"/>
      <color theme="1" tint="4.9989318521683403E-2"/>
      <name val="Times New Roman"/>
      <family val="1"/>
      <charset val="186"/>
    </font>
    <font>
      <b/>
      <sz val="10"/>
      <color theme="1" tint="4.9989318521683403E-2"/>
      <name val="Times New Roman"/>
      <family val="1"/>
    </font>
    <font>
      <i/>
      <sz val="10"/>
      <color theme="1" tint="4.9989318521683403E-2"/>
      <name val="Times New Roman"/>
      <family val="1"/>
      <charset val="186"/>
    </font>
    <font>
      <i/>
      <sz val="10"/>
      <color theme="1" tint="4.9989318521683403E-2"/>
      <name val="Arial"/>
      <family val="2"/>
      <charset val="186"/>
    </font>
    <font>
      <b/>
      <vertAlign val="superscript"/>
      <sz val="8"/>
      <color theme="1" tint="4.9989318521683403E-2"/>
      <name val="Times New Roman"/>
      <family val="1"/>
      <charset val="186"/>
    </font>
    <font>
      <sz val="9"/>
      <color theme="1" tint="4.9989318521683403E-2"/>
      <name val="Arial"/>
      <family val="2"/>
      <charset val="186"/>
    </font>
    <font>
      <b/>
      <sz val="10"/>
      <color theme="1" tint="4.9989318521683403E-2"/>
      <name val="Arial"/>
      <family val="2"/>
      <charset val="186"/>
    </font>
    <font>
      <sz val="8"/>
      <color theme="1" tint="4.9989318521683403E-2"/>
      <name val="Times New Roman"/>
      <family val="1"/>
      <charset val="186"/>
    </font>
    <font>
      <vertAlign val="superscript"/>
      <sz val="8"/>
      <color theme="1" tint="4.9989318521683403E-2"/>
      <name val="Times New Roman"/>
      <family val="1"/>
      <charset val="186"/>
    </font>
    <font>
      <vertAlign val="superscript"/>
      <sz val="9"/>
      <color theme="1" tint="4.9989318521683403E-2"/>
      <name val="Times New Roman"/>
      <family val="1"/>
      <charset val="186"/>
    </font>
    <font>
      <sz val="10"/>
      <color theme="1" tint="4.9989318521683403E-2"/>
      <name val="Times New Roman"/>
      <family val="1"/>
    </font>
    <font>
      <sz val="10"/>
      <color theme="1" tint="4.9989318521683403E-2"/>
      <name val="Arial Cyr"/>
      <charset val="186"/>
    </font>
    <font>
      <u/>
      <sz val="10"/>
      <color theme="1" tint="4.9989318521683403E-2"/>
      <name val="Times New Roman"/>
      <family val="1"/>
    </font>
    <font>
      <i/>
      <sz val="10"/>
      <color theme="1" tint="4.9989318521683403E-2"/>
      <name val="Times New Roman"/>
      <family val="1"/>
    </font>
    <font>
      <sz val="10"/>
      <name val="Times New Roman"/>
      <family val="1"/>
      <charset val="186"/>
    </font>
    <font>
      <b/>
      <sz val="10"/>
      <name val="Times New Roman"/>
      <family val="1"/>
      <charset val="186"/>
    </font>
    <font>
      <b/>
      <sz val="12"/>
      <name val="Times New Roman"/>
      <family val="1"/>
      <charset val="186"/>
    </font>
    <font>
      <b/>
      <sz val="9"/>
      <name val="Times New Roman"/>
      <family val="1"/>
      <charset val="186"/>
    </font>
    <font>
      <sz val="9"/>
      <name val="Times New Roman"/>
      <family val="1"/>
      <charset val="186"/>
    </font>
    <font>
      <b/>
      <sz val="10"/>
      <name val="Times New Roman"/>
      <family val="1"/>
    </font>
    <font>
      <i/>
      <sz val="10"/>
      <name val="Times New Roman"/>
      <family val="1"/>
      <charset val="186"/>
    </font>
    <font>
      <i/>
      <sz val="10"/>
      <name val="Arial"/>
      <family val="2"/>
      <charset val="186"/>
    </font>
    <font>
      <b/>
      <vertAlign val="superscript"/>
      <sz val="8"/>
      <name val="Times New Roman"/>
      <family val="1"/>
      <charset val="186"/>
    </font>
    <font>
      <vertAlign val="superscript"/>
      <sz val="8"/>
      <name val="Times New Roman"/>
      <family val="1"/>
      <charset val="186"/>
    </font>
    <font>
      <vertAlign val="superscript"/>
      <sz val="9"/>
      <name val="Times New Roman"/>
      <family val="1"/>
      <charset val="186"/>
    </font>
    <font>
      <sz val="8"/>
      <name val="Times New Roman"/>
      <family val="1"/>
      <charset val="186"/>
    </font>
  </fonts>
  <fills count="9">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EB9C"/>
      </patternFill>
    </fill>
    <fill>
      <patternFill patternType="solid">
        <fgColor rgb="FFFFFFCC"/>
      </patternFill>
    </fill>
    <fill>
      <patternFill patternType="solid">
        <fgColor theme="9" tint="0.39997558519241921"/>
        <bgColor indexed="65"/>
      </patternFill>
    </fill>
    <fill>
      <patternFill patternType="solid">
        <fgColor indexed="9"/>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87">
    <xf numFmtId="0" fontId="0" fillId="0" borderId="0"/>
    <xf numFmtId="0" fontId="12" fillId="0" borderId="0"/>
    <xf numFmtId="0" fontId="11" fillId="0" borderId="0" applyBorder="0"/>
    <xf numFmtId="0" fontId="11" fillId="0" borderId="0"/>
    <xf numFmtId="0" fontId="11" fillId="0" borderId="0"/>
    <xf numFmtId="9" fontId="15" fillId="0" borderId="0" applyFont="0" applyFill="0" applyBorder="0" applyAlignment="0" applyProtection="0"/>
    <xf numFmtId="0" fontId="10" fillId="0" borderId="0"/>
    <xf numFmtId="9" fontId="11" fillId="0" borderId="0" applyFont="0" applyFill="0" applyBorder="0" applyAlignment="0" applyProtection="0"/>
    <xf numFmtId="0" fontId="11" fillId="0" borderId="0"/>
    <xf numFmtId="0" fontId="14" fillId="0" borderId="0"/>
    <xf numFmtId="0" fontId="9" fillId="0" borderId="0"/>
    <xf numFmtId="0" fontId="9" fillId="0" borderId="0"/>
    <xf numFmtId="0" fontId="11" fillId="0" borderId="0"/>
    <xf numFmtId="43" fontId="9" fillId="0" borderId="0" applyFont="0" applyFill="0" applyBorder="0" applyAlignment="0" applyProtection="0"/>
    <xf numFmtId="0" fontId="14" fillId="0" borderId="0"/>
    <xf numFmtId="9" fontId="11" fillId="0" borderId="0" applyFont="0" applyFill="0" applyBorder="0" applyAlignment="0" applyProtection="0"/>
    <xf numFmtId="0" fontId="11" fillId="0" borderId="0"/>
    <xf numFmtId="0" fontId="16" fillId="0" borderId="0"/>
    <xf numFmtId="0" fontId="16" fillId="0" borderId="0"/>
    <xf numFmtId="0" fontId="9" fillId="0" borderId="0"/>
    <xf numFmtId="0" fontId="9" fillId="0" borderId="0"/>
    <xf numFmtId="0" fontId="11" fillId="0" borderId="0"/>
    <xf numFmtId="0" fontId="11" fillId="0" borderId="0"/>
    <xf numFmtId="0" fontId="9" fillId="0" borderId="0"/>
    <xf numFmtId="0" fontId="9" fillId="0" borderId="0"/>
    <xf numFmtId="0" fontId="9" fillId="0" borderId="0"/>
    <xf numFmtId="0" fontId="9" fillId="0" borderId="0"/>
    <xf numFmtId="0" fontId="11" fillId="0" borderId="0"/>
    <xf numFmtId="0" fontId="11" fillId="0" borderId="0"/>
    <xf numFmtId="0" fontId="9" fillId="0" borderId="0"/>
    <xf numFmtId="0" fontId="9" fillId="0" borderId="0"/>
    <xf numFmtId="0" fontId="9" fillId="0" borderId="0"/>
    <xf numFmtId="0" fontId="11" fillId="0" borderId="0"/>
    <xf numFmtId="0" fontId="9" fillId="0" borderId="0"/>
    <xf numFmtId="0" fontId="11" fillId="0" borderId="0"/>
    <xf numFmtId="0" fontId="8" fillId="0" borderId="0"/>
    <xf numFmtId="0" fontId="8" fillId="0" borderId="0"/>
    <xf numFmtId="0" fontId="11" fillId="0" borderId="0"/>
    <xf numFmtId="0" fontId="11" fillId="0" borderId="0"/>
    <xf numFmtId="43" fontId="11" fillId="0" borderId="0" applyFont="0" applyFill="0" applyBorder="0" applyAlignment="0" applyProtection="0"/>
    <xf numFmtId="0" fontId="17" fillId="0" borderId="0"/>
    <xf numFmtId="0" fontId="8" fillId="0" borderId="0"/>
    <xf numFmtId="0" fontId="8" fillId="0" borderId="0"/>
    <xf numFmtId="0" fontId="8" fillId="0" borderId="0"/>
    <xf numFmtId="0" fontId="11" fillId="0" borderId="0"/>
    <xf numFmtId="43" fontId="11" fillId="0" borderId="0" applyFont="0" applyFill="0" applyBorder="0" applyAlignment="0" applyProtection="0"/>
    <xf numFmtId="0" fontId="18" fillId="0" borderId="0"/>
    <xf numFmtId="0" fontId="19" fillId="0" borderId="0"/>
    <xf numFmtId="0" fontId="11" fillId="0" borderId="0"/>
    <xf numFmtId="0" fontId="8" fillId="0" borderId="0"/>
    <xf numFmtId="0" fontId="8" fillId="0" borderId="0"/>
    <xf numFmtId="0" fontId="8" fillId="0" borderId="0"/>
    <xf numFmtId="0" fontId="8" fillId="0" borderId="0"/>
    <xf numFmtId="0" fontId="8" fillId="0" borderId="0"/>
    <xf numFmtId="0" fontId="7" fillId="0" borderId="0"/>
    <xf numFmtId="43" fontId="7" fillId="0" borderId="0" applyFont="0" applyFill="0" applyBorder="0" applyAlignment="0" applyProtection="0"/>
    <xf numFmtId="0" fontId="11" fillId="0" borderId="0"/>
    <xf numFmtId="0" fontId="11" fillId="0" borderId="0"/>
    <xf numFmtId="0" fontId="21" fillId="0" borderId="0"/>
    <xf numFmtId="0" fontId="7" fillId="0" borderId="0"/>
    <xf numFmtId="43" fontId="7" fillId="0" borderId="0" applyFont="0" applyFill="0" applyBorder="0" applyAlignment="0" applyProtection="0"/>
    <xf numFmtId="0" fontId="22" fillId="5" borderId="0" applyNumberFormat="0" applyBorder="0" applyAlignment="0" applyProtection="0"/>
    <xf numFmtId="0" fontId="7" fillId="6" borderId="12" applyNumberFormat="0" applyFont="0" applyAlignment="0" applyProtection="0"/>
    <xf numFmtId="0" fontId="20" fillId="7" borderId="0" applyNumberFormat="0" applyBorder="0" applyAlignment="0" applyProtection="0"/>
    <xf numFmtId="9" fontId="7" fillId="0" borderId="0" applyFont="0" applyFill="0" applyBorder="0" applyAlignment="0" applyProtection="0"/>
    <xf numFmtId="0" fontId="7" fillId="0" borderId="0"/>
    <xf numFmtId="0" fontId="14" fillId="0" borderId="0"/>
    <xf numFmtId="0" fontId="6" fillId="0" borderId="0"/>
    <xf numFmtId="9" fontId="14"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6" borderId="12" applyNumberFormat="0" applyFont="0" applyAlignment="0" applyProtection="0"/>
    <xf numFmtId="9" fontId="5" fillId="0" borderId="0" applyFont="0" applyFill="0" applyBorder="0" applyAlignment="0" applyProtection="0"/>
    <xf numFmtId="0" fontId="5" fillId="0" borderId="0"/>
    <xf numFmtId="0" fontId="11"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6" borderId="12" applyNumberFormat="0" applyFont="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6" borderId="12" applyNumberFormat="0" applyFont="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0" fontId="23" fillId="0" borderId="0" applyNumberFormat="0" applyFill="0" applyBorder="0" applyAlignment="0" applyProtection="0"/>
    <xf numFmtId="43" fontId="1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43" fontId="11" fillId="0" borderId="0" applyFont="0" applyFill="0" applyBorder="0" applyAlignment="0" applyProtection="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6" borderId="12" applyNumberFormat="0" applyFont="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6" borderId="12" applyNumberFormat="0" applyFont="0" applyAlignment="0" applyProtection="0"/>
    <xf numFmtId="9" fontId="3" fillId="0" borderId="0" applyFont="0" applyFill="0" applyBorder="0" applyAlignment="0" applyProtection="0"/>
    <xf numFmtId="0" fontId="3" fillId="0" borderId="0"/>
    <xf numFmtId="43" fontId="11"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6" borderId="12" applyNumberFormat="0" applyFont="0" applyAlignment="0" applyProtection="0"/>
    <xf numFmtId="9" fontId="3" fillId="0" borderId="0" applyFont="0" applyFill="0" applyBorder="0" applyAlignment="0" applyProtection="0"/>
    <xf numFmtId="0" fontId="3" fillId="0" borderId="0"/>
    <xf numFmtId="0" fontId="25" fillId="0" borderId="0"/>
    <xf numFmtId="0" fontId="11" fillId="0" borderId="0"/>
    <xf numFmtId="0" fontId="14" fillId="0" borderId="0"/>
    <xf numFmtId="0" fontId="3" fillId="0" borderId="0"/>
    <xf numFmtId="0" fontId="19" fillId="0" borderId="0"/>
    <xf numFmtId="43" fontId="25" fillId="0" borderId="0" applyFont="0" applyFill="0" applyBorder="0" applyAlignment="0" applyProtection="0"/>
    <xf numFmtId="0" fontId="27" fillId="0" borderId="0" applyNumberFormat="0" applyFill="0" applyBorder="0" applyAlignment="0" applyProtection="0"/>
    <xf numFmtId="0" fontId="2" fillId="0" borderId="0"/>
    <xf numFmtId="0" fontId="2" fillId="0" borderId="0"/>
    <xf numFmtId="43" fontId="2" fillId="0" borderId="0" applyFont="0" applyFill="0" applyBorder="0" applyAlignment="0" applyProtection="0"/>
    <xf numFmtId="167" fontId="2"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6" borderId="12" applyNumberFormat="0" applyFont="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6" borderId="12" applyNumberFormat="0" applyFont="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6" borderId="12" applyNumberFormat="0" applyFont="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6" borderId="12"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6" borderId="12" applyNumberFormat="0" applyFont="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6" borderId="12" applyNumberFormat="0" applyFont="0" applyAlignment="0" applyProtection="0"/>
    <xf numFmtId="9" fontId="1" fillId="0" borderId="0" applyFont="0" applyFill="0" applyBorder="0" applyAlignment="0" applyProtection="0"/>
    <xf numFmtId="0" fontId="1" fillId="0" borderId="0"/>
    <xf numFmtId="43" fontId="1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6" borderId="12" applyNumberFormat="0" applyFont="0" applyAlignment="0" applyProtection="0"/>
    <xf numFmtId="9" fontId="1" fillId="0" borderId="0" applyFont="0" applyFill="0" applyBorder="0" applyAlignment="0" applyProtection="0"/>
    <xf numFmtId="0" fontId="1" fillId="0" borderId="0"/>
    <xf numFmtId="0" fontId="1" fillId="0" borderId="0"/>
    <xf numFmtId="43" fontId="2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6" borderId="12" applyNumberFormat="0" applyFont="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6" borderId="12" applyNumberFormat="0" applyFont="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6" borderId="12" applyNumberFormat="0" applyFont="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6" borderId="12"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6" borderId="12" applyNumberFormat="0" applyFont="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6" borderId="12" applyNumberFormat="0" applyFont="0" applyAlignment="0" applyProtection="0"/>
    <xf numFmtId="9" fontId="1" fillId="0" borderId="0" applyFont="0" applyFill="0" applyBorder="0" applyAlignment="0" applyProtection="0"/>
    <xf numFmtId="0" fontId="1" fillId="0" borderId="0"/>
    <xf numFmtId="43" fontId="1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6" borderId="12" applyNumberFormat="0" applyFont="0" applyAlignment="0" applyProtection="0"/>
    <xf numFmtId="9" fontId="1" fillId="0" borderId="0" applyFont="0" applyFill="0" applyBorder="0" applyAlignment="0" applyProtection="0"/>
    <xf numFmtId="0" fontId="1" fillId="0" borderId="0"/>
    <xf numFmtId="0" fontId="1" fillId="0" borderId="0"/>
    <xf numFmtId="43" fontId="2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167" fontId="1" fillId="0" borderId="0" applyFont="0" applyFill="0" applyBorder="0" applyAlignment="0" applyProtection="0"/>
  </cellStyleXfs>
  <cellXfs count="735">
    <xf numFmtId="0" fontId="0" fillId="0" borderId="0" xfId="0"/>
    <xf numFmtId="3" fontId="0" fillId="0" borderId="0" xfId="0" applyNumberFormat="1"/>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3" fontId="13" fillId="2" borderId="2" xfId="0" applyNumberFormat="1" applyFont="1" applyFill="1" applyBorder="1" applyAlignment="1">
      <alignment horizontal="center" vertical="center" wrapText="1"/>
    </xf>
    <xf numFmtId="0" fontId="14" fillId="0" borderId="0" xfId="0" applyFont="1"/>
    <xf numFmtId="0" fontId="28" fillId="0" borderId="0" xfId="0" applyFont="1" applyFill="1" applyAlignment="1">
      <alignment wrapText="1"/>
    </xf>
    <xf numFmtId="0" fontId="29" fillId="0" borderId="0" xfId="0" applyFont="1" applyFill="1" applyAlignment="1">
      <alignment wrapText="1"/>
    </xf>
    <xf numFmtId="1" fontId="29" fillId="0" borderId="0" xfId="0" applyNumberFormat="1" applyFont="1" applyFill="1" applyAlignment="1">
      <alignment wrapText="1"/>
    </xf>
    <xf numFmtId="0" fontId="31" fillId="0" borderId="0" xfId="0" applyFont="1" applyFill="1" applyAlignment="1">
      <alignment wrapText="1"/>
    </xf>
    <xf numFmtId="0" fontId="29" fillId="0" borderId="0" xfId="2" applyFont="1" applyFill="1" applyAlignment="1">
      <alignment wrapText="1"/>
    </xf>
    <xf numFmtId="0" fontId="32" fillId="0" borderId="0" xfId="2" applyFont="1" applyFill="1" applyBorder="1" applyAlignment="1">
      <alignment vertical="center" wrapText="1"/>
    </xf>
    <xf numFmtId="1" fontId="31" fillId="0" borderId="0" xfId="0" applyNumberFormat="1" applyFont="1" applyFill="1" applyAlignment="1">
      <alignment wrapText="1"/>
    </xf>
    <xf numFmtId="0" fontId="32" fillId="2" borderId="0" xfId="0" applyFont="1" applyFill="1" applyBorder="1" applyAlignment="1">
      <alignment vertical="top" wrapText="1"/>
    </xf>
    <xf numFmtId="0" fontId="33" fillId="0" borderId="0" xfId="0" applyFont="1" applyFill="1" applyBorder="1" applyAlignment="1">
      <alignment vertical="top" wrapText="1"/>
    </xf>
    <xf numFmtId="0" fontId="34" fillId="0" borderId="0" xfId="0" applyFont="1" applyFill="1" applyBorder="1" applyAlignment="1">
      <alignment vertical="top" wrapText="1"/>
    </xf>
    <xf numFmtId="0" fontId="29" fillId="0" borderId="0" xfId="0" applyFont="1" applyBorder="1" applyAlignment="1">
      <alignment wrapText="1"/>
    </xf>
    <xf numFmtId="0" fontId="35" fillId="0" borderId="2" xfId="0" applyFont="1" applyFill="1" applyBorder="1" applyAlignment="1">
      <alignment horizontal="center" wrapText="1"/>
    </xf>
    <xf numFmtId="49" fontId="33" fillId="0" borderId="2" xfId="0" applyNumberFormat="1" applyFont="1" applyFill="1" applyBorder="1" applyAlignment="1">
      <alignment horizontal="left" vertical="top" wrapText="1"/>
    </xf>
    <xf numFmtId="0" fontId="32" fillId="2" borderId="2" xfId="0" applyFont="1" applyFill="1" applyBorder="1" applyAlignment="1">
      <alignment vertical="top" wrapText="1"/>
    </xf>
    <xf numFmtId="1" fontId="31" fillId="3" borderId="6" xfId="0" applyNumberFormat="1" applyFont="1" applyFill="1" applyBorder="1" applyAlignment="1">
      <alignment wrapText="1"/>
    </xf>
    <xf numFmtId="0" fontId="31" fillId="3" borderId="6" xfId="0" applyFont="1" applyFill="1" applyBorder="1" applyAlignment="1">
      <alignment wrapText="1"/>
    </xf>
    <xf numFmtId="49" fontId="33" fillId="0" borderId="4" xfId="0" applyNumberFormat="1" applyFont="1" applyFill="1" applyBorder="1" applyAlignment="1">
      <alignment horizontal="left" vertical="top" wrapText="1"/>
    </xf>
    <xf numFmtId="1" fontId="31" fillId="3" borderId="8" xfId="0" applyNumberFormat="1" applyFont="1" applyFill="1" applyBorder="1" applyAlignment="1">
      <alignment wrapText="1"/>
    </xf>
    <xf numFmtId="0" fontId="31" fillId="3" borderId="8" xfId="0" applyFont="1" applyFill="1" applyBorder="1" applyAlignment="1">
      <alignment wrapText="1"/>
    </xf>
    <xf numFmtId="49" fontId="33" fillId="0" borderId="5" xfId="0" applyNumberFormat="1" applyFont="1" applyFill="1" applyBorder="1" applyAlignment="1">
      <alignment horizontal="left" vertical="top" wrapText="1"/>
    </xf>
    <xf numFmtId="0" fontId="32" fillId="2" borderId="3" xfId="0" applyFont="1" applyFill="1" applyBorder="1" applyAlignment="1">
      <alignment vertical="top" wrapText="1"/>
    </xf>
    <xf numFmtId="0" fontId="29" fillId="0" borderId="10" xfId="0" applyFont="1" applyFill="1" applyBorder="1" applyAlignment="1">
      <alignment wrapText="1"/>
    </xf>
    <xf numFmtId="0" fontId="29" fillId="0" borderId="0" xfId="0" applyFont="1" applyAlignment="1">
      <alignment wrapText="1"/>
    </xf>
    <xf numFmtId="1" fontId="31" fillId="3" borderId="0" xfId="0" applyNumberFormat="1" applyFont="1" applyFill="1" applyAlignment="1">
      <alignment wrapText="1"/>
    </xf>
    <xf numFmtId="0" fontId="31" fillId="3" borderId="0" xfId="0" applyFont="1" applyFill="1" applyAlignment="1">
      <alignment wrapText="1"/>
    </xf>
    <xf numFmtId="0" fontId="35" fillId="2" borderId="2" xfId="0" applyFont="1" applyFill="1" applyBorder="1" applyAlignment="1">
      <alignment horizontal="center" vertical="center" wrapText="1"/>
    </xf>
    <xf numFmtId="0" fontId="35" fillId="2" borderId="3" xfId="0" applyFont="1" applyFill="1" applyBorder="1" applyAlignment="1">
      <alignment horizontal="center" vertical="center" wrapText="1"/>
    </xf>
    <xf numFmtId="3" fontId="31" fillId="0" borderId="2" xfId="0" applyNumberFormat="1" applyFont="1" applyFill="1" applyBorder="1" applyAlignment="1">
      <alignment horizontal="right" vertical="center" wrapText="1"/>
    </xf>
    <xf numFmtId="3" fontId="31" fillId="0" borderId="3" xfId="0" applyNumberFormat="1" applyFont="1" applyFill="1" applyBorder="1" applyAlignment="1">
      <alignment horizontal="right" vertical="center" wrapText="1"/>
    </xf>
    <xf numFmtId="0" fontId="31" fillId="0" borderId="3" xfId="0" applyNumberFormat="1" applyFont="1" applyFill="1" applyBorder="1" applyAlignment="1">
      <alignment horizontal="center" vertical="center" wrapText="1"/>
    </xf>
    <xf numFmtId="3" fontId="32" fillId="0" borderId="2" xfId="0" applyNumberFormat="1" applyFont="1" applyFill="1" applyBorder="1" applyAlignment="1">
      <alignment horizontal="right" vertical="center" wrapText="1"/>
    </xf>
    <xf numFmtId="3" fontId="40" fillId="0" borderId="0" xfId="0" applyNumberFormat="1" applyFont="1" applyFill="1" applyAlignment="1">
      <alignment wrapText="1"/>
    </xf>
    <xf numFmtId="0" fontId="31" fillId="0" borderId="2" xfId="0" applyNumberFormat="1" applyFont="1" applyFill="1" applyBorder="1" applyAlignment="1">
      <alignment horizontal="center" vertical="center" wrapText="1"/>
    </xf>
    <xf numFmtId="3" fontId="29" fillId="0" borderId="0" xfId="0" applyNumberFormat="1" applyFont="1" applyFill="1" applyAlignment="1">
      <alignment wrapText="1"/>
    </xf>
    <xf numFmtId="3" fontId="31" fillId="0" borderId="2" xfId="0" applyNumberFormat="1" applyFont="1" applyFill="1" applyBorder="1" applyAlignment="1">
      <alignment horizontal="right" wrapText="1"/>
    </xf>
    <xf numFmtId="3" fontId="29" fillId="0" borderId="0" xfId="0" applyNumberFormat="1" applyFont="1" applyFill="1" applyBorder="1" applyAlignment="1">
      <alignment wrapText="1"/>
    </xf>
    <xf numFmtId="0" fontId="29" fillId="0" borderId="0" xfId="0" applyFont="1" applyFill="1" applyBorder="1" applyAlignment="1">
      <alignment wrapText="1"/>
    </xf>
    <xf numFmtId="164" fontId="29" fillId="0" borderId="0" xfId="0" applyNumberFormat="1" applyFont="1" applyFill="1" applyAlignment="1">
      <alignment wrapText="1"/>
    </xf>
    <xf numFmtId="3" fontId="31" fillId="0" borderId="0" xfId="0" applyNumberFormat="1" applyFont="1" applyFill="1" applyBorder="1" applyAlignment="1">
      <alignment horizontal="right" vertical="center" wrapText="1"/>
    </xf>
    <xf numFmtId="3" fontId="34" fillId="0" borderId="2" xfId="0" applyNumberFormat="1" applyFont="1" applyFill="1" applyBorder="1" applyAlignment="1">
      <alignment horizontal="right" vertical="center" wrapText="1"/>
    </xf>
    <xf numFmtId="0" fontId="34" fillId="0" borderId="2" xfId="0" applyNumberFormat="1" applyFont="1" applyFill="1" applyBorder="1" applyAlignment="1">
      <alignment horizontal="center" vertical="center" wrapText="1"/>
    </xf>
    <xf numFmtId="3" fontId="34" fillId="0" borderId="0" xfId="0" applyNumberFormat="1" applyFont="1" applyFill="1" applyBorder="1" applyAlignment="1">
      <alignment horizontal="right" vertical="center" wrapText="1"/>
    </xf>
    <xf numFmtId="2" fontId="31" fillId="0" borderId="0" xfId="0" applyNumberFormat="1" applyFont="1" applyFill="1" applyBorder="1" applyAlignment="1">
      <alignment horizontal="left" vertical="top" wrapText="1" indent="1"/>
    </xf>
    <xf numFmtId="3" fontId="33" fillId="0" borderId="2" xfId="0" applyNumberFormat="1" applyFont="1" applyFill="1" applyBorder="1" applyAlignment="1">
      <alignment horizontal="right" vertical="center" wrapText="1"/>
    </xf>
    <xf numFmtId="0" fontId="33" fillId="0" borderId="2" xfId="0" applyNumberFormat="1" applyFont="1" applyFill="1" applyBorder="1" applyAlignment="1">
      <alignment horizontal="center" vertical="center" wrapText="1"/>
    </xf>
    <xf numFmtId="0" fontId="41" fillId="0" borderId="0" xfId="0" applyFont="1" applyFill="1" applyAlignment="1">
      <alignment wrapText="1"/>
    </xf>
    <xf numFmtId="1" fontId="41" fillId="0" borderId="0" xfId="0" applyNumberFormat="1" applyFont="1" applyFill="1" applyAlignment="1">
      <alignment wrapText="1"/>
    </xf>
    <xf numFmtId="0" fontId="32" fillId="0" borderId="2" xfId="0" applyNumberFormat="1" applyFont="1" applyFill="1" applyBorder="1" applyAlignment="1">
      <alignment horizontal="center" vertical="center" wrapText="1"/>
    </xf>
    <xf numFmtId="3" fontId="41" fillId="0" borderId="0" xfId="0" applyNumberFormat="1" applyFont="1" applyFill="1" applyAlignment="1">
      <alignment wrapText="1"/>
    </xf>
    <xf numFmtId="49" fontId="31" fillId="0" borderId="2" xfId="0" applyNumberFormat="1" applyFont="1" applyFill="1" applyBorder="1" applyAlignment="1">
      <alignment horizontal="center" vertical="center" wrapText="1"/>
    </xf>
    <xf numFmtId="0" fontId="31" fillId="0" borderId="2" xfId="0" applyNumberFormat="1" applyFont="1" applyFill="1" applyBorder="1" applyAlignment="1">
      <alignment horizontal="right" vertical="center" wrapText="1"/>
    </xf>
    <xf numFmtId="0" fontId="33" fillId="2" borderId="2" xfId="0" applyFont="1" applyFill="1" applyBorder="1" applyAlignment="1">
      <alignment horizontal="center" vertical="center" wrapText="1"/>
    </xf>
    <xf numFmtId="1" fontId="31" fillId="0" borderId="2" xfId="5" applyNumberFormat="1" applyFont="1" applyFill="1" applyBorder="1" applyAlignment="1">
      <alignment horizontal="right" vertical="center" wrapText="1"/>
    </xf>
    <xf numFmtId="9" fontId="31" fillId="0" borderId="2" xfId="5" applyFont="1" applyFill="1" applyBorder="1" applyAlignment="1">
      <alignment horizontal="right" vertical="center" wrapText="1"/>
    </xf>
    <xf numFmtId="0" fontId="31" fillId="2" borderId="1" xfId="0" applyFont="1" applyFill="1" applyBorder="1" applyAlignment="1">
      <alignment horizontal="justify" vertical="top" wrapText="1"/>
    </xf>
    <xf numFmtId="49" fontId="33" fillId="0" borderId="2" xfId="0" applyNumberFormat="1" applyFont="1" applyBorder="1" applyAlignment="1">
      <alignment horizontal="left" vertical="top" wrapText="1"/>
    </xf>
    <xf numFmtId="0" fontId="31" fillId="0" borderId="0" xfId="4" applyFont="1" applyFill="1" applyBorder="1" applyAlignment="1">
      <alignment wrapText="1"/>
    </xf>
    <xf numFmtId="0" fontId="29" fillId="0" borderId="0" xfId="4" applyFont="1" applyFill="1" applyAlignment="1">
      <alignment wrapText="1"/>
    </xf>
    <xf numFmtId="0" fontId="31" fillId="0" borderId="0" xfId="4" applyFont="1" applyFill="1" applyBorder="1" applyAlignment="1"/>
    <xf numFmtId="0" fontId="31" fillId="0" borderId="0" xfId="4" applyFont="1" applyFill="1" applyAlignment="1">
      <alignment wrapText="1"/>
    </xf>
    <xf numFmtId="0" fontId="29" fillId="0" borderId="0" xfId="0" applyFont="1"/>
    <xf numFmtId="0" fontId="33" fillId="2" borderId="0" xfId="0" applyFont="1" applyFill="1" applyBorder="1" applyAlignment="1">
      <alignment vertical="top" wrapText="1"/>
    </xf>
    <xf numFmtId="49" fontId="29" fillId="0" borderId="10" xfId="66" applyNumberFormat="1" applyFont="1" applyBorder="1" applyAlignment="1">
      <alignment vertical="top" wrapText="1"/>
    </xf>
    <xf numFmtId="49" fontId="29" fillId="0" borderId="5" xfId="0" applyNumberFormat="1" applyFont="1" applyBorder="1" applyAlignment="1">
      <alignment horizontal="left" vertical="top" wrapText="1"/>
    </xf>
    <xf numFmtId="0" fontId="29" fillId="0" borderId="0" xfId="0" applyFont="1" applyFill="1"/>
    <xf numFmtId="3" fontId="32" fillId="0" borderId="2" xfId="0" applyNumberFormat="1" applyFont="1" applyFill="1" applyBorder="1" applyAlignment="1">
      <alignment horizontal="center" vertical="center" wrapText="1"/>
    </xf>
    <xf numFmtId="4" fontId="29" fillId="0" borderId="0" xfId="0" applyNumberFormat="1" applyFont="1" applyFill="1" applyAlignment="1">
      <alignment wrapText="1"/>
    </xf>
    <xf numFmtId="4" fontId="29" fillId="0" borderId="0" xfId="0" applyNumberFormat="1" applyFont="1" applyFill="1"/>
    <xf numFmtId="49" fontId="31" fillId="0" borderId="2" xfId="0" quotePrefix="1" applyNumberFormat="1" applyFont="1" applyFill="1" applyBorder="1" applyAlignment="1">
      <alignment horizontal="center" vertical="center" wrapText="1"/>
    </xf>
    <xf numFmtId="49" fontId="33" fillId="0" borderId="5" xfId="0" applyNumberFormat="1" applyFont="1" applyBorder="1" applyAlignment="1">
      <alignment horizontal="left" vertical="top" wrapText="1"/>
    </xf>
    <xf numFmtId="1" fontId="31" fillId="4" borderId="2" xfId="5" applyNumberFormat="1" applyFont="1" applyFill="1" applyBorder="1" applyAlignment="1">
      <alignment horizontal="right" vertical="center" wrapText="1"/>
    </xf>
    <xf numFmtId="9" fontId="31" fillId="0" borderId="2" xfId="5" quotePrefix="1" applyFont="1" applyFill="1" applyBorder="1" applyAlignment="1">
      <alignment horizontal="right" vertical="center" wrapText="1"/>
    </xf>
    <xf numFmtId="9" fontId="29" fillId="0" borderId="0" xfId="0" applyNumberFormat="1" applyFont="1" applyFill="1" applyAlignment="1">
      <alignment wrapText="1"/>
    </xf>
    <xf numFmtId="9" fontId="31" fillId="4" borderId="2" xfId="5" applyFont="1" applyFill="1" applyBorder="1" applyAlignment="1">
      <alignment horizontal="right" vertical="center" wrapText="1"/>
    </xf>
    <xf numFmtId="49" fontId="33" fillId="0" borderId="4" xfId="4" applyNumberFormat="1" applyFont="1" applyBorder="1" applyAlignment="1">
      <alignment horizontal="left" vertical="top" wrapText="1"/>
    </xf>
    <xf numFmtId="1" fontId="31" fillId="0" borderId="2" xfId="4" applyNumberFormat="1" applyFont="1" applyFill="1" applyBorder="1" applyAlignment="1">
      <alignment horizontal="right" vertical="center" wrapText="1"/>
    </xf>
    <xf numFmtId="0" fontId="29" fillId="0" borderId="0" xfId="4" applyFont="1" applyAlignment="1">
      <alignment wrapText="1"/>
    </xf>
    <xf numFmtId="1" fontId="29" fillId="0" borderId="0" xfId="4" applyNumberFormat="1" applyFont="1" applyAlignment="1">
      <alignment wrapText="1"/>
    </xf>
    <xf numFmtId="1" fontId="31" fillId="4" borderId="2" xfId="68" applyNumberFormat="1" applyFont="1" applyFill="1" applyBorder="1" applyAlignment="1">
      <alignment horizontal="right" vertical="center" wrapText="1"/>
    </xf>
    <xf numFmtId="49" fontId="33" fillId="0" borderId="5" xfId="4" applyNumberFormat="1" applyFont="1" applyBorder="1" applyAlignment="1">
      <alignment horizontal="left" vertical="top" wrapText="1"/>
    </xf>
    <xf numFmtId="3" fontId="31" fillId="4" borderId="2" xfId="37" applyNumberFormat="1" applyFont="1" applyFill="1" applyBorder="1" applyAlignment="1">
      <alignment horizontal="right" vertical="center" wrapText="1"/>
    </xf>
    <xf numFmtId="0" fontId="29" fillId="0" borderId="0" xfId="37" applyFont="1"/>
    <xf numFmtId="1" fontId="29" fillId="0" borderId="0" xfId="37" applyNumberFormat="1" applyFont="1"/>
    <xf numFmtId="0" fontId="29" fillId="0" borderId="0" xfId="37" applyFont="1" applyAlignment="1">
      <alignment wrapText="1"/>
    </xf>
    <xf numFmtId="3" fontId="31" fillId="0" borderId="2" xfId="32" applyNumberFormat="1" applyFont="1" applyBorder="1" applyAlignment="1">
      <alignment horizontal="right" vertical="center" wrapText="1"/>
    </xf>
    <xf numFmtId="3" fontId="31" fillId="0" borderId="2" xfId="32" applyNumberFormat="1" applyFont="1" applyBorder="1" applyAlignment="1">
      <alignment vertical="center" wrapText="1"/>
    </xf>
    <xf numFmtId="3" fontId="34" fillId="0" borderId="2" xfId="23" applyNumberFormat="1" applyFont="1" applyBorder="1" applyAlignment="1">
      <alignment vertical="center"/>
    </xf>
    <xf numFmtId="3" fontId="31" fillId="0" borderId="2" xfId="23" applyNumberFormat="1" applyFont="1" applyBorder="1" applyAlignment="1">
      <alignment vertical="center" wrapText="1"/>
    </xf>
    <xf numFmtId="3" fontId="31" fillId="4" borderId="2" xfId="37" applyNumberFormat="1" applyFont="1" applyFill="1" applyBorder="1" applyAlignment="1">
      <alignment vertical="center" wrapText="1"/>
    </xf>
    <xf numFmtId="3" fontId="31" fillId="4" borderId="2" xfId="47" applyNumberFormat="1" applyFont="1" applyFill="1" applyBorder="1" applyAlignment="1">
      <alignment vertical="center" wrapText="1"/>
    </xf>
    <xf numFmtId="0" fontId="31" fillId="0" borderId="2" xfId="54" applyFont="1" applyBorder="1" applyAlignment="1">
      <alignment wrapText="1"/>
    </xf>
    <xf numFmtId="1" fontId="31" fillId="0" borderId="2" xfId="284" applyNumberFormat="1" applyFont="1" applyBorder="1" applyAlignment="1">
      <alignment vertical="center" wrapText="1"/>
    </xf>
    <xf numFmtId="3" fontId="34" fillId="0" borderId="2" xfId="59" applyNumberFormat="1" applyFont="1" applyBorder="1" applyAlignment="1">
      <alignment vertical="center"/>
    </xf>
    <xf numFmtId="3" fontId="31" fillId="0" borderId="2" xfId="59" applyNumberFormat="1" applyFont="1" applyBorder="1" applyAlignment="1">
      <alignment vertical="center" wrapText="1"/>
    </xf>
    <xf numFmtId="3" fontId="31" fillId="0" borderId="2" xfId="37" applyNumberFormat="1" applyFont="1" applyBorder="1" applyAlignment="1">
      <alignment wrapText="1"/>
    </xf>
    <xf numFmtId="0" fontId="31" fillId="0" borderId="0" xfId="37" applyFont="1" applyAlignment="1">
      <alignment wrapText="1"/>
    </xf>
    <xf numFmtId="1" fontId="31" fillId="0" borderId="0" xfId="37" applyNumberFormat="1" applyFont="1" applyAlignment="1">
      <alignment wrapText="1"/>
    </xf>
    <xf numFmtId="3" fontId="31" fillId="0" borderId="2" xfId="0" applyNumberFormat="1" applyFont="1" applyBorder="1" applyAlignment="1">
      <alignment vertical="center" wrapText="1"/>
    </xf>
    <xf numFmtId="1" fontId="31" fillId="0" borderId="2" xfId="15" applyNumberFormat="1" applyFont="1" applyFill="1" applyBorder="1" applyAlignment="1">
      <alignment horizontal="right" vertical="center" wrapText="1"/>
    </xf>
    <xf numFmtId="1" fontId="29" fillId="0" borderId="0" xfId="0" applyNumberFormat="1" applyFont="1" applyAlignment="1">
      <alignment wrapText="1"/>
    </xf>
    <xf numFmtId="0" fontId="31" fillId="0" borderId="2" xfId="16" applyFont="1" applyBorder="1" applyAlignment="1">
      <alignment horizontal="right" vertical="center" wrapText="1"/>
    </xf>
    <xf numFmtId="0" fontId="29" fillId="0" borderId="0" xfId="58" applyFont="1" applyAlignment="1">
      <alignment wrapText="1"/>
    </xf>
    <xf numFmtId="1" fontId="46" fillId="0" borderId="0" xfId="58" applyNumberFormat="1" applyFont="1" applyAlignment="1">
      <alignment wrapText="1"/>
    </xf>
    <xf numFmtId="0" fontId="46" fillId="0" borderId="0" xfId="58" applyFont="1" applyAlignment="1">
      <alignment wrapText="1"/>
    </xf>
    <xf numFmtId="49" fontId="33" fillId="0" borderId="5" xfId="58" applyNumberFormat="1" applyFont="1" applyBorder="1" applyAlignment="1">
      <alignment horizontal="left" vertical="top" wrapText="1"/>
    </xf>
    <xf numFmtId="3" fontId="31" fillId="0" borderId="2" xfId="16" applyNumberFormat="1" applyFont="1" applyBorder="1" applyAlignment="1">
      <alignment horizontal="right" vertical="center" wrapText="1"/>
    </xf>
    <xf numFmtId="3" fontId="31" fillId="0" borderId="2" xfId="0" applyNumberFormat="1" applyFont="1" applyBorder="1" applyAlignment="1">
      <alignment horizontal="right" wrapText="1"/>
    </xf>
    <xf numFmtId="3" fontId="31" fillId="0" borderId="2" xfId="0" applyNumberFormat="1" applyFont="1" applyBorder="1" applyAlignment="1">
      <alignment wrapText="1"/>
    </xf>
    <xf numFmtId="3" fontId="31" fillId="0" borderId="2" xfId="58" applyNumberFormat="1" applyFont="1" applyBorder="1" applyAlignment="1">
      <alignment vertical="center" wrapText="1"/>
    </xf>
    <xf numFmtId="3" fontId="31" fillId="0" borderId="2" xfId="284" applyNumberFormat="1" applyFont="1" applyBorder="1" applyAlignment="1">
      <alignment vertical="center" wrapText="1"/>
    </xf>
    <xf numFmtId="166" fontId="31" fillId="0" borderId="2" xfId="45" applyNumberFormat="1" applyFont="1" applyFill="1" applyBorder="1" applyAlignment="1">
      <alignment wrapText="1"/>
    </xf>
    <xf numFmtId="3" fontId="31" fillId="0" borderId="2" xfId="16" applyNumberFormat="1" applyFont="1" applyBorder="1" applyAlignment="1">
      <alignment vertical="center" wrapText="1"/>
    </xf>
    <xf numFmtId="0" fontId="31" fillId="0" borderId="2" xfId="16" applyFont="1" applyBorder="1" applyAlignment="1">
      <alignment vertical="top" wrapText="1"/>
    </xf>
    <xf numFmtId="49" fontId="33" fillId="0" borderId="3" xfId="0" applyNumberFormat="1" applyFont="1" applyBorder="1" applyAlignment="1">
      <alignment horizontal="left" vertical="top" wrapText="1"/>
    </xf>
    <xf numFmtId="3" fontId="31" fillId="0" borderId="2" xfId="0" applyNumberFormat="1" applyFont="1" applyBorder="1" applyAlignment="1">
      <alignment horizontal="right" vertical="center" wrapText="1"/>
    </xf>
    <xf numFmtId="3" fontId="31" fillId="0" borderId="2" xfId="37" applyNumberFormat="1" applyFont="1" applyBorder="1" applyAlignment="1">
      <alignment horizontal="right" wrapText="1"/>
    </xf>
    <xf numFmtId="3" fontId="31" fillId="0" borderId="2" xfId="14" quotePrefix="1" applyNumberFormat="1" applyFont="1" applyFill="1" applyBorder="1" applyAlignment="1">
      <alignment horizontal="right" vertical="center" wrapText="1"/>
    </xf>
    <xf numFmtId="3" fontId="31" fillId="8" borderId="2" xfId="4" applyNumberFormat="1" applyFont="1" applyFill="1" applyBorder="1" applyAlignment="1">
      <alignment vertical="center"/>
    </xf>
    <xf numFmtId="0" fontId="28" fillId="0" borderId="0" xfId="16" applyFont="1" applyFill="1" applyAlignment="1">
      <alignment wrapText="1"/>
    </xf>
    <xf numFmtId="0" fontId="29" fillId="0" borderId="0" xfId="16" applyFont="1"/>
    <xf numFmtId="0" fontId="29" fillId="0" borderId="0" xfId="16" applyFont="1" applyFill="1" applyAlignment="1">
      <alignment wrapText="1"/>
    </xf>
    <xf numFmtId="0" fontId="31" fillId="0" borderId="0" xfId="16" applyFont="1" applyFill="1" applyAlignment="1">
      <alignment wrapText="1"/>
    </xf>
    <xf numFmtId="1" fontId="31" fillId="0" borderId="0" xfId="16" applyNumberFormat="1" applyFont="1" applyFill="1" applyAlignment="1">
      <alignment wrapText="1"/>
    </xf>
    <xf numFmtId="0" fontId="32" fillId="2" borderId="0" xfId="16" applyFont="1" applyFill="1" applyBorder="1" applyAlignment="1">
      <alignment vertical="top" wrapText="1"/>
    </xf>
    <xf numFmtId="0" fontId="33" fillId="0" borderId="0" xfId="16" applyFont="1" applyFill="1" applyBorder="1" applyAlignment="1">
      <alignment vertical="top" wrapText="1"/>
    </xf>
    <xf numFmtId="0" fontId="34" fillId="0" borderId="0" xfId="16" applyFont="1" applyFill="1" applyBorder="1" applyAlignment="1">
      <alignment vertical="top" wrapText="1"/>
    </xf>
    <xf numFmtId="0" fontId="29" fillId="0" borderId="0" xfId="16" applyFont="1" applyBorder="1" applyAlignment="1">
      <alignment wrapText="1"/>
    </xf>
    <xf numFmtId="0" fontId="35" fillId="0" borderId="2" xfId="16" applyFont="1" applyFill="1" applyBorder="1" applyAlignment="1">
      <alignment horizontal="center" wrapText="1"/>
    </xf>
    <xf numFmtId="49" fontId="33" fillId="0" borderId="2" xfId="16" applyNumberFormat="1" applyFont="1" applyFill="1" applyBorder="1" applyAlignment="1">
      <alignment horizontal="left" vertical="top" wrapText="1"/>
    </xf>
    <xf numFmtId="0" fontId="32" fillId="2" borderId="2" xfId="16" applyFont="1" applyFill="1" applyBorder="1" applyAlignment="1">
      <alignment vertical="top" wrapText="1"/>
    </xf>
    <xf numFmtId="1" fontId="31" fillId="3" borderId="6" xfId="16" applyNumberFormat="1" applyFont="1" applyFill="1" applyBorder="1" applyAlignment="1">
      <alignment wrapText="1"/>
    </xf>
    <xf numFmtId="0" fontId="31" fillId="3" borderId="6" xfId="16" applyFont="1" applyFill="1" applyBorder="1" applyAlignment="1">
      <alignment wrapText="1"/>
    </xf>
    <xf numFmtId="49" fontId="33" fillId="0" borderId="4" xfId="16" applyNumberFormat="1" applyFont="1" applyFill="1" applyBorder="1" applyAlignment="1">
      <alignment horizontal="left" vertical="top" wrapText="1"/>
    </xf>
    <xf numFmtId="1" fontId="31" fillId="3" borderId="8" xfId="16" applyNumberFormat="1" applyFont="1" applyFill="1" applyBorder="1" applyAlignment="1">
      <alignment wrapText="1"/>
    </xf>
    <xf numFmtId="0" fontId="31" fillId="3" borderId="8" xfId="16" applyFont="1" applyFill="1" applyBorder="1" applyAlignment="1">
      <alignment wrapText="1"/>
    </xf>
    <xf numFmtId="49" fontId="33" fillId="0" borderId="5" xfId="16" applyNumberFormat="1" applyFont="1" applyFill="1" applyBorder="1" applyAlignment="1">
      <alignment horizontal="left" vertical="top" wrapText="1"/>
    </xf>
    <xf numFmtId="0" fontId="32" fillId="2" borderId="3" xfId="16" applyFont="1" applyFill="1" applyBorder="1" applyAlignment="1">
      <alignment vertical="top" wrapText="1"/>
    </xf>
    <xf numFmtId="0" fontId="29" fillId="0" borderId="10" xfId="16" applyFont="1" applyFill="1" applyBorder="1" applyAlignment="1">
      <alignment wrapText="1"/>
    </xf>
    <xf numFmtId="0" fontId="29" fillId="0" borderId="0" xfId="16" applyFont="1" applyAlignment="1">
      <alignment wrapText="1"/>
    </xf>
    <xf numFmtId="1" fontId="31" fillId="3" borderId="0" xfId="16" applyNumberFormat="1" applyFont="1" applyFill="1" applyAlignment="1">
      <alignment wrapText="1"/>
    </xf>
    <xf numFmtId="0" fontId="31" fillId="3" borderId="0" xfId="16" applyFont="1" applyFill="1" applyAlignment="1">
      <alignment wrapText="1"/>
    </xf>
    <xf numFmtId="0" fontId="35" fillId="2" borderId="2" xfId="16" applyFont="1" applyFill="1" applyBorder="1" applyAlignment="1">
      <alignment horizontal="center" vertical="center" wrapText="1"/>
    </xf>
    <xf numFmtId="0" fontId="35" fillId="2" borderId="3" xfId="16" applyFont="1" applyFill="1" applyBorder="1" applyAlignment="1">
      <alignment horizontal="center" vertical="center" wrapText="1"/>
    </xf>
    <xf numFmtId="3" fontId="31" fillId="0" borderId="2" xfId="16" applyNumberFormat="1" applyFont="1" applyFill="1" applyBorder="1" applyAlignment="1">
      <alignment horizontal="right" vertical="center" wrapText="1"/>
    </xf>
    <xf numFmtId="3" fontId="31" fillId="0" borderId="3" xfId="16" applyNumberFormat="1" applyFont="1" applyFill="1" applyBorder="1" applyAlignment="1">
      <alignment horizontal="right" vertical="center" wrapText="1"/>
    </xf>
    <xf numFmtId="0" fontId="31" fillId="0" borderId="3" xfId="16" applyNumberFormat="1" applyFont="1" applyFill="1" applyBorder="1" applyAlignment="1">
      <alignment horizontal="center" vertical="center" wrapText="1"/>
    </xf>
    <xf numFmtId="3" fontId="32" fillId="0" borderId="2" xfId="16" applyNumberFormat="1" applyFont="1" applyFill="1" applyBorder="1" applyAlignment="1">
      <alignment horizontal="right" vertical="center" wrapText="1"/>
    </xf>
    <xf numFmtId="3" fontId="29" fillId="0" borderId="0" xfId="16" applyNumberFormat="1" applyFont="1" applyFill="1" applyAlignment="1">
      <alignment wrapText="1"/>
    </xf>
    <xf numFmtId="0" fontId="31" fillId="0" borderId="2" xfId="16" applyNumberFormat="1" applyFont="1" applyFill="1" applyBorder="1" applyAlignment="1">
      <alignment horizontal="center" vertical="center" wrapText="1"/>
    </xf>
    <xf numFmtId="3" fontId="31" fillId="0" borderId="2" xfId="16" applyNumberFormat="1" applyFont="1" applyFill="1" applyBorder="1" applyAlignment="1">
      <alignment horizontal="right" wrapText="1"/>
    </xf>
    <xf numFmtId="49" fontId="31" fillId="0" borderId="2" xfId="16" applyNumberFormat="1" applyFont="1" applyFill="1" applyBorder="1" applyAlignment="1">
      <alignment horizontal="center" vertical="center" wrapText="1"/>
    </xf>
    <xf numFmtId="0" fontId="31" fillId="0" borderId="2" xfId="16" applyNumberFormat="1" applyFont="1" applyFill="1" applyBorder="1" applyAlignment="1">
      <alignment horizontal="right" vertical="center" wrapText="1"/>
    </xf>
    <xf numFmtId="1" fontId="31" fillId="0" borderId="2" xfId="16" applyNumberFormat="1" applyFont="1" applyFill="1" applyBorder="1" applyAlignment="1">
      <alignment horizontal="center" vertical="center" wrapText="1"/>
    </xf>
    <xf numFmtId="3" fontId="31" fillId="0" borderId="2" xfId="16" applyNumberFormat="1" applyFont="1" applyFill="1" applyBorder="1" applyAlignment="1">
      <alignment horizontal="center" vertical="center" wrapText="1"/>
    </xf>
    <xf numFmtId="0" fontId="31" fillId="2" borderId="1" xfId="16" applyFont="1" applyFill="1" applyBorder="1" applyAlignment="1">
      <alignment horizontal="justify" vertical="top" wrapText="1"/>
    </xf>
    <xf numFmtId="49" fontId="33" fillId="0" borderId="2" xfId="16" applyNumberFormat="1" applyFont="1" applyBorder="1" applyAlignment="1">
      <alignment horizontal="left" vertical="top" wrapText="1"/>
    </xf>
    <xf numFmtId="0" fontId="34" fillId="0" borderId="2" xfId="57" applyFont="1" applyBorder="1" applyAlignment="1">
      <alignment horizontal="right" vertical="center" wrapText="1"/>
    </xf>
    <xf numFmtId="0" fontId="29" fillId="0" borderId="0" xfId="57" applyFont="1" applyAlignment="1">
      <alignment wrapText="1"/>
    </xf>
    <xf numFmtId="3" fontId="34" fillId="0" borderId="2" xfId="57" applyNumberFormat="1" applyFont="1" applyBorder="1" applyAlignment="1">
      <alignment horizontal="right" vertical="center" wrapText="1"/>
    </xf>
    <xf numFmtId="1" fontId="31" fillId="0" borderId="2" xfId="0" applyNumberFormat="1" applyFont="1" applyBorder="1" applyAlignment="1">
      <alignment horizontal="right" vertical="center" wrapText="1"/>
    </xf>
    <xf numFmtId="1" fontId="34" fillId="0" borderId="2" xfId="0" applyNumberFormat="1" applyFont="1" applyBorder="1" applyAlignment="1">
      <alignment horizontal="right" vertical="center" wrapText="1"/>
    </xf>
    <xf numFmtId="3" fontId="31" fillId="0" borderId="2" xfId="57" applyNumberFormat="1" applyFont="1" applyBorder="1" applyAlignment="1">
      <alignment horizontal="right" vertical="center" wrapText="1"/>
    </xf>
    <xf numFmtId="0" fontId="31" fillId="0" borderId="2" xfId="57" applyFont="1" applyBorder="1" applyAlignment="1">
      <alignment horizontal="right" vertical="center" wrapText="1"/>
    </xf>
    <xf numFmtId="165" fontId="31" fillId="0" borderId="2" xfId="0" applyNumberFormat="1" applyFont="1" applyBorder="1" applyAlignment="1">
      <alignment horizontal="right" vertical="center" wrapText="1"/>
    </xf>
    <xf numFmtId="3" fontId="31" fillId="4" borderId="2" xfId="16" applyNumberFormat="1" applyFont="1" applyFill="1" applyBorder="1" applyAlignment="1">
      <alignment horizontal="right" vertical="center" wrapText="1"/>
    </xf>
    <xf numFmtId="3" fontId="31" fillId="0" borderId="16" xfId="0" applyNumberFormat="1" applyFont="1" applyBorder="1" applyAlignment="1">
      <alignment horizontal="right" vertical="center" wrapText="1"/>
    </xf>
    <xf numFmtId="0" fontId="29" fillId="0" borderId="0" xfId="0" quotePrefix="1" applyFont="1" applyFill="1" applyAlignment="1">
      <alignment wrapText="1"/>
    </xf>
    <xf numFmtId="49" fontId="31" fillId="0" borderId="0" xfId="0" applyNumberFormat="1" applyFont="1" applyFill="1" applyBorder="1" applyAlignment="1">
      <alignment vertical="top" wrapText="1"/>
    </xf>
    <xf numFmtId="1" fontId="31" fillId="0" borderId="2" xfId="0" applyNumberFormat="1" applyFont="1" applyFill="1" applyBorder="1" applyAlignment="1">
      <alignment horizontal="right" vertical="center" wrapText="1"/>
    </xf>
    <xf numFmtId="49" fontId="31" fillId="0" borderId="1" xfId="0" applyNumberFormat="1" applyFont="1" applyFill="1" applyBorder="1" applyAlignment="1">
      <alignment horizontal="justify" vertical="center" wrapText="1"/>
    </xf>
    <xf numFmtId="49" fontId="31" fillId="0" borderId="6" xfId="0" applyNumberFormat="1" applyFont="1" applyFill="1" applyBorder="1" applyAlignment="1">
      <alignment horizontal="justify" vertical="center" wrapText="1"/>
    </xf>
    <xf numFmtId="49" fontId="31" fillId="0" borderId="7" xfId="0" applyNumberFormat="1" applyFont="1" applyFill="1" applyBorder="1" applyAlignment="1">
      <alignment horizontal="justify" vertical="center" wrapText="1"/>
    </xf>
    <xf numFmtId="0" fontId="31" fillId="0" borderId="1" xfId="0" applyFont="1" applyFill="1" applyBorder="1" applyAlignment="1">
      <alignment horizontal="left" wrapText="1"/>
    </xf>
    <xf numFmtId="0" fontId="31" fillId="0" borderId="6" xfId="0" applyFont="1" applyFill="1" applyBorder="1" applyAlignment="1">
      <alignment horizontal="left" wrapText="1"/>
    </xf>
    <xf numFmtId="0" fontId="31" fillId="0" borderId="7" xfId="0" applyFont="1" applyFill="1" applyBorder="1" applyAlignment="1">
      <alignment horizontal="left" wrapText="1"/>
    </xf>
    <xf numFmtId="49" fontId="33" fillId="0" borderId="1" xfId="0" applyNumberFormat="1" applyFont="1" applyFill="1" applyBorder="1" applyAlignment="1">
      <alignment horizontal="justify" vertical="top" wrapText="1"/>
    </xf>
    <xf numFmtId="49" fontId="33" fillId="0" borderId="6" xfId="0" applyNumberFormat="1" applyFont="1" applyFill="1" applyBorder="1" applyAlignment="1">
      <alignment horizontal="justify" vertical="top" wrapText="1"/>
    </xf>
    <xf numFmtId="49" fontId="33" fillId="0" borderId="7" xfId="0" applyNumberFormat="1" applyFont="1" applyFill="1" applyBorder="1" applyAlignment="1">
      <alignment horizontal="justify" vertical="top" wrapText="1"/>
    </xf>
    <xf numFmtId="0" fontId="31" fillId="0" borderId="0" xfId="4" applyFont="1" applyFill="1" applyBorder="1" applyAlignment="1">
      <alignment wrapText="1"/>
    </xf>
    <xf numFmtId="0" fontId="29" fillId="0" borderId="0" xfId="4" applyFont="1" applyFill="1" applyAlignment="1">
      <alignment wrapText="1"/>
    </xf>
    <xf numFmtId="0" fontId="34" fillId="0" borderId="8" xfId="4" applyFont="1" applyFill="1" applyBorder="1" applyAlignment="1">
      <alignment horizontal="center" wrapText="1"/>
    </xf>
    <xf numFmtId="0" fontId="42" fillId="0" borderId="0" xfId="4" applyFont="1" applyFill="1" applyAlignment="1">
      <alignment horizontal="justify" wrapText="1"/>
    </xf>
    <xf numFmtId="49" fontId="33" fillId="0" borderId="3" xfId="0" applyNumberFormat="1" applyFont="1" applyBorder="1" applyAlignment="1">
      <alignment horizontal="left" vertical="top" wrapText="1"/>
    </xf>
    <xf numFmtId="49" fontId="33" fillId="0" borderId="5" xfId="0" applyNumberFormat="1" applyFont="1" applyBorder="1" applyAlignment="1">
      <alignment horizontal="left" vertical="top" wrapText="1"/>
    </xf>
    <xf numFmtId="49" fontId="33" fillId="0" borderId="4" xfId="0" applyNumberFormat="1" applyFont="1" applyBorder="1" applyAlignment="1">
      <alignment horizontal="left" vertical="top" wrapText="1"/>
    </xf>
    <xf numFmtId="0" fontId="32" fillId="2" borderId="1" xfId="0" applyFont="1" applyFill="1" applyBorder="1" applyAlignment="1">
      <alignment horizontal="left" vertical="top" wrapText="1"/>
    </xf>
    <xf numFmtId="0" fontId="32" fillId="2" borderId="6" xfId="0" applyFont="1" applyFill="1" applyBorder="1" applyAlignment="1">
      <alignment horizontal="left" vertical="top" wrapText="1"/>
    </xf>
    <xf numFmtId="0" fontId="32" fillId="2" borderId="7" xfId="0" applyFont="1" applyFill="1" applyBorder="1" applyAlignment="1">
      <alignment horizontal="left" vertical="top" wrapText="1"/>
    </xf>
    <xf numFmtId="49" fontId="31" fillId="0" borderId="1" xfId="0" applyNumberFormat="1" applyFont="1" applyFill="1" applyBorder="1" applyAlignment="1">
      <alignment horizontal="justify" vertical="top" wrapText="1"/>
    </xf>
    <xf numFmtId="49" fontId="31" fillId="0" borderId="6" xfId="0" applyNumberFormat="1" applyFont="1" applyFill="1" applyBorder="1" applyAlignment="1">
      <alignment horizontal="justify" vertical="top" wrapText="1"/>
    </xf>
    <xf numFmtId="49" fontId="31" fillId="0" borderId="7" xfId="0" applyNumberFormat="1" applyFont="1" applyFill="1" applyBorder="1" applyAlignment="1">
      <alignment horizontal="justify" vertical="top" wrapText="1"/>
    </xf>
    <xf numFmtId="49" fontId="31" fillId="0" borderId="2" xfId="0" applyNumberFormat="1" applyFont="1" applyFill="1" applyBorder="1" applyAlignment="1">
      <alignment horizontal="justify" vertical="top" wrapText="1"/>
    </xf>
    <xf numFmtId="0" fontId="31" fillId="2" borderId="1" xfId="0" applyFont="1" applyFill="1" applyBorder="1" applyAlignment="1">
      <alignment horizontal="left" vertical="top" wrapText="1"/>
    </xf>
    <xf numFmtId="0" fontId="31" fillId="2" borderId="6" xfId="0" applyFont="1" applyFill="1" applyBorder="1" applyAlignment="1">
      <alignment horizontal="left" vertical="top" wrapText="1"/>
    </xf>
    <xf numFmtId="0" fontId="32" fillId="0" borderId="1" xfId="0" applyFont="1" applyFill="1" applyBorder="1" applyAlignment="1">
      <alignment horizontal="center" vertical="top" wrapText="1"/>
    </xf>
    <xf numFmtId="0" fontId="32" fillId="0" borderId="7" xfId="0" applyFont="1" applyFill="1" applyBorder="1" applyAlignment="1">
      <alignment horizontal="center" vertical="top" wrapText="1"/>
    </xf>
    <xf numFmtId="0" fontId="37" fillId="0" borderId="1" xfId="0" applyFont="1" applyBorder="1" applyAlignment="1">
      <alignment horizontal="justify" vertical="top" wrapText="1"/>
    </xf>
    <xf numFmtId="0" fontId="37" fillId="0" borderId="6" xfId="0" applyFont="1" applyBorder="1" applyAlignment="1">
      <alignment horizontal="justify" vertical="top" wrapText="1"/>
    </xf>
    <xf numFmtId="0" fontId="37" fillId="0" borderId="7" xfId="0" applyFont="1" applyBorder="1" applyAlignment="1">
      <alignment horizontal="justify" vertical="top" wrapText="1"/>
    </xf>
    <xf numFmtId="49" fontId="31" fillId="0" borderId="1" xfId="0" applyNumberFormat="1"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49" fontId="34" fillId="2" borderId="1" xfId="0" applyNumberFormat="1" applyFont="1" applyFill="1" applyBorder="1" applyAlignment="1">
      <alignment horizontal="right" vertical="top" wrapText="1"/>
    </xf>
    <xf numFmtId="49" fontId="34" fillId="2" borderId="6" xfId="0" applyNumberFormat="1" applyFont="1" applyFill="1" applyBorder="1" applyAlignment="1">
      <alignment horizontal="right" vertical="top" wrapText="1"/>
    </xf>
    <xf numFmtId="49" fontId="34" fillId="2" borderId="7" xfId="0" applyNumberFormat="1" applyFont="1" applyFill="1" applyBorder="1" applyAlignment="1">
      <alignment horizontal="right" vertical="top" wrapText="1"/>
    </xf>
    <xf numFmtId="0" fontId="32" fillId="2" borderId="7" xfId="0" applyFont="1" applyFill="1" applyBorder="1" applyAlignment="1">
      <alignment vertical="center" wrapText="1"/>
    </xf>
    <xf numFmtId="0" fontId="32" fillId="2" borderId="2" xfId="0" applyFont="1" applyFill="1" applyBorder="1" applyAlignment="1">
      <alignment vertical="center" wrapText="1"/>
    </xf>
    <xf numFmtId="0" fontId="32" fillId="2" borderId="1" xfId="0" applyFont="1" applyFill="1" applyBorder="1" applyAlignment="1">
      <alignment horizontal="left" vertical="center" wrapText="1"/>
    </xf>
    <xf numFmtId="0" fontId="32" fillId="2" borderId="6" xfId="0" applyFont="1" applyFill="1" applyBorder="1" applyAlignment="1">
      <alignment horizontal="left" vertical="center" wrapText="1"/>
    </xf>
    <xf numFmtId="0" fontId="32" fillId="2" borderId="7"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31" fillId="2" borderId="6" xfId="0" applyFont="1" applyFill="1" applyBorder="1" applyAlignment="1">
      <alignment horizontal="left" vertical="center" wrapText="1"/>
    </xf>
    <xf numFmtId="0" fontId="31" fillId="2" borderId="7" xfId="0" applyFont="1" applyFill="1" applyBorder="1" applyAlignment="1">
      <alignment horizontal="left" vertical="center" wrapText="1"/>
    </xf>
    <xf numFmtId="0" fontId="35" fillId="2" borderId="2" xfId="0" applyFont="1" applyFill="1" applyBorder="1" applyAlignment="1">
      <alignment horizontal="left" wrapText="1"/>
    </xf>
    <xf numFmtId="0" fontId="32" fillId="2" borderId="1" xfId="0" applyFont="1" applyFill="1" applyBorder="1" applyAlignment="1">
      <alignment horizontal="left" wrapText="1"/>
    </xf>
    <xf numFmtId="0" fontId="29" fillId="2" borderId="6" xfId="0" applyFont="1" applyFill="1" applyBorder="1" applyAlignment="1">
      <alignment horizontal="left" wrapText="1"/>
    </xf>
    <xf numFmtId="0" fontId="29" fillId="2" borderId="7" xfId="0" applyFont="1" applyFill="1" applyBorder="1" applyAlignment="1">
      <alignment horizontal="left" wrapText="1"/>
    </xf>
    <xf numFmtId="49" fontId="34" fillId="2" borderId="7" xfId="0" applyNumberFormat="1" applyFont="1" applyFill="1" applyBorder="1" applyAlignment="1">
      <alignment horizontal="left" vertical="top" wrapText="1" indent="2"/>
    </xf>
    <xf numFmtId="49" fontId="34" fillId="2" borderId="2" xfId="0" applyNumberFormat="1" applyFont="1" applyFill="1" applyBorder="1" applyAlignment="1">
      <alignment horizontal="left" vertical="top" wrapText="1" indent="2"/>
    </xf>
    <xf numFmtId="49" fontId="31" fillId="2" borderId="7" xfId="0" applyNumberFormat="1" applyFont="1" applyFill="1" applyBorder="1" applyAlignment="1">
      <alignment horizontal="left" vertical="top" wrapText="1" indent="1"/>
    </xf>
    <xf numFmtId="49" fontId="31" fillId="2" borderId="2" xfId="0" applyNumberFormat="1" applyFont="1" applyFill="1" applyBorder="1" applyAlignment="1">
      <alignment horizontal="left" vertical="top" wrapText="1" indent="1"/>
    </xf>
    <xf numFmtId="2" fontId="31" fillId="2" borderId="1" xfId="0" applyNumberFormat="1" applyFont="1" applyFill="1" applyBorder="1" applyAlignment="1">
      <alignment horizontal="left" vertical="top" wrapText="1" indent="1"/>
    </xf>
    <xf numFmtId="2" fontId="31" fillId="2" borderId="6" xfId="0" applyNumberFormat="1" applyFont="1" applyFill="1" applyBorder="1" applyAlignment="1">
      <alignment horizontal="left" vertical="top" wrapText="1" indent="1"/>
    </xf>
    <xf numFmtId="2" fontId="31" fillId="2" borderId="7" xfId="0" applyNumberFormat="1" applyFont="1" applyFill="1" applyBorder="1" applyAlignment="1">
      <alignment horizontal="left" vertical="top" wrapText="1" indent="1"/>
    </xf>
    <xf numFmtId="49" fontId="32" fillId="2" borderId="7" xfId="0" applyNumberFormat="1" applyFont="1" applyFill="1" applyBorder="1" applyAlignment="1">
      <alignment horizontal="left" vertical="top" wrapText="1" indent="1"/>
    </xf>
    <xf numFmtId="49" fontId="32" fillId="2" borderId="2" xfId="0" applyNumberFormat="1" applyFont="1" applyFill="1" applyBorder="1" applyAlignment="1">
      <alignment horizontal="left" vertical="top" wrapText="1" indent="1"/>
    </xf>
    <xf numFmtId="2" fontId="32" fillId="2" borderId="1" xfId="0" applyNumberFormat="1" applyFont="1" applyFill="1" applyBorder="1" applyAlignment="1">
      <alignment horizontal="left" vertical="top" wrapText="1" indent="1"/>
    </xf>
    <xf numFmtId="2" fontId="32" fillId="2" borderId="6" xfId="0" applyNumberFormat="1" applyFont="1" applyFill="1" applyBorder="1" applyAlignment="1">
      <alignment horizontal="left" vertical="top" wrapText="1" indent="1"/>
    </xf>
    <xf numFmtId="2" fontId="32" fillId="2" borderId="7" xfId="0" applyNumberFormat="1" applyFont="1" applyFill="1" applyBorder="1" applyAlignment="1">
      <alignment horizontal="left" vertical="top" wrapText="1" indent="1"/>
    </xf>
    <xf numFmtId="2" fontId="31" fillId="0" borderId="0" xfId="0" applyNumberFormat="1" applyFont="1" applyFill="1" applyBorder="1" applyAlignment="1">
      <alignment horizontal="left" vertical="top" wrapText="1" indent="1"/>
    </xf>
    <xf numFmtId="49" fontId="34" fillId="0" borderId="0" xfId="0" applyNumberFormat="1" applyFont="1" applyFill="1" applyBorder="1" applyAlignment="1">
      <alignment horizontal="left" vertical="top" wrapText="1" indent="2"/>
    </xf>
    <xf numFmtId="49" fontId="31" fillId="0" borderId="0" xfId="0" applyNumberFormat="1" applyFont="1" applyFill="1" applyBorder="1" applyAlignment="1">
      <alignment horizontal="left" vertical="top" wrapText="1" indent="1"/>
    </xf>
    <xf numFmtId="0" fontId="31" fillId="2" borderId="7" xfId="0" applyFont="1" applyFill="1" applyBorder="1" applyAlignment="1">
      <alignment horizontal="left" vertical="top" wrapText="1"/>
    </xf>
    <xf numFmtId="49" fontId="31" fillId="2" borderId="7" xfId="0" applyNumberFormat="1" applyFont="1" applyFill="1" applyBorder="1" applyAlignment="1">
      <alignment horizontal="left" vertical="top" wrapText="1"/>
    </xf>
    <xf numFmtId="49" fontId="31" fillId="2" borderId="2" xfId="0" applyNumberFormat="1" applyFont="1" applyFill="1" applyBorder="1" applyAlignment="1">
      <alignment horizontal="left" vertical="top" wrapText="1"/>
    </xf>
    <xf numFmtId="49" fontId="31" fillId="2" borderId="7" xfId="0" applyNumberFormat="1" applyFont="1" applyFill="1" applyBorder="1" applyAlignment="1">
      <alignment horizontal="left" vertical="top"/>
    </xf>
    <xf numFmtId="49" fontId="31" fillId="2" borderId="2" xfId="0" applyNumberFormat="1" applyFont="1" applyFill="1" applyBorder="1" applyAlignment="1">
      <alignment horizontal="left" vertical="top"/>
    </xf>
    <xf numFmtId="49" fontId="33" fillId="0" borderId="3" xfId="0" applyNumberFormat="1" applyFont="1" applyFill="1" applyBorder="1" applyAlignment="1">
      <alignment horizontal="left" vertical="top" wrapText="1"/>
    </xf>
    <xf numFmtId="49" fontId="29" fillId="0" borderId="4" xfId="0" applyNumberFormat="1" applyFont="1" applyBorder="1" applyAlignment="1">
      <alignment horizontal="left" vertical="top" wrapText="1"/>
    </xf>
    <xf numFmtId="0" fontId="37" fillId="0" borderId="2" xfId="0" applyFont="1" applyFill="1" applyBorder="1" applyAlignment="1">
      <alignment vertical="top" wrapText="1"/>
    </xf>
    <xf numFmtId="0" fontId="38" fillId="0" borderId="2" xfId="0" applyFont="1" applyFill="1" applyBorder="1" applyAlignment="1">
      <alignment vertical="top" wrapText="1"/>
    </xf>
    <xf numFmtId="49" fontId="37" fillId="0" borderId="1" xfId="0" applyNumberFormat="1" applyFont="1" applyFill="1" applyBorder="1" applyAlignment="1">
      <alignment horizontal="justify" vertical="top" wrapText="1"/>
    </xf>
    <xf numFmtId="49" fontId="38" fillId="0" borderId="6" xfId="0" applyNumberFormat="1" applyFont="1" applyFill="1" applyBorder="1" applyAlignment="1">
      <alignment horizontal="justify" vertical="top" wrapText="1"/>
    </xf>
    <xf numFmtId="49" fontId="38" fillId="0" borderId="7" xfId="0" applyNumberFormat="1" applyFont="1" applyFill="1" applyBorder="1" applyAlignment="1">
      <alignment horizontal="justify" vertical="top" wrapText="1"/>
    </xf>
    <xf numFmtId="49" fontId="38" fillId="0" borderId="6" xfId="0" applyNumberFormat="1" applyFont="1" applyBorder="1" applyAlignment="1">
      <alignment horizontal="justify" vertical="top" wrapText="1"/>
    </xf>
    <xf numFmtId="49" fontId="38" fillId="0" borderId="7" xfId="0" applyNumberFormat="1" applyFont="1" applyBorder="1" applyAlignment="1">
      <alignment horizontal="justify" vertical="top" wrapText="1"/>
    </xf>
    <xf numFmtId="49" fontId="29" fillId="0" borderId="5" xfId="0" applyNumberFormat="1" applyFont="1" applyBorder="1" applyAlignment="1">
      <alignment horizontal="left" vertical="top" wrapText="1"/>
    </xf>
    <xf numFmtId="0" fontId="32" fillId="2" borderId="2" xfId="0" applyFont="1" applyFill="1" applyBorder="1" applyAlignment="1">
      <alignment horizontal="justify" vertical="top" wrapText="1"/>
    </xf>
    <xf numFmtId="0" fontId="29" fillId="2" borderId="2" xfId="0" applyFont="1" applyFill="1" applyBorder="1" applyAlignment="1">
      <alignment horizontal="justify" vertical="top" wrapText="1"/>
    </xf>
    <xf numFmtId="0" fontId="32" fillId="2" borderId="1" xfId="0" applyFont="1" applyFill="1" applyBorder="1" applyAlignment="1">
      <alignment horizontal="justify" vertical="top" wrapText="1"/>
    </xf>
    <xf numFmtId="0" fontId="29" fillId="2" borderId="6" xfId="0" applyFont="1" applyFill="1" applyBorder="1" applyAlignment="1">
      <alignment horizontal="justify" vertical="top" wrapText="1"/>
    </xf>
    <xf numFmtId="0" fontId="29" fillId="2" borderId="7" xfId="0" applyFont="1" applyFill="1" applyBorder="1" applyAlignment="1">
      <alignment horizontal="justify" vertical="top" wrapText="1"/>
    </xf>
    <xf numFmtId="49" fontId="29" fillId="0" borderId="2" xfId="0" applyNumberFormat="1" applyFont="1" applyFill="1" applyBorder="1" applyAlignment="1">
      <alignment horizontal="justify" vertical="top" wrapText="1"/>
    </xf>
    <xf numFmtId="1" fontId="31" fillId="3" borderId="11" xfId="0" applyNumberFormat="1" applyFont="1" applyFill="1" applyBorder="1" applyAlignment="1">
      <alignment horizontal="center" wrapText="1"/>
    </xf>
    <xf numFmtId="49" fontId="31" fillId="0" borderId="8" xfId="0" applyNumberFormat="1" applyFont="1" applyFill="1" applyBorder="1" applyAlignment="1">
      <alignment horizontal="justify" vertical="top" wrapText="1"/>
    </xf>
    <xf numFmtId="49" fontId="31" fillId="0" borderId="8" xfId="0" applyNumberFormat="1" applyFont="1" applyBorder="1" applyAlignment="1">
      <alignment horizontal="justify" vertical="top" wrapText="1"/>
    </xf>
    <xf numFmtId="49" fontId="31" fillId="0" borderId="9" xfId="0" applyNumberFormat="1" applyFont="1" applyBorder="1" applyAlignment="1">
      <alignment horizontal="justify" vertical="top" wrapText="1"/>
    </xf>
    <xf numFmtId="0" fontId="32" fillId="2" borderId="2" xfId="0" applyFont="1" applyFill="1" applyBorder="1" applyAlignment="1">
      <alignment vertical="top" wrapText="1"/>
    </xf>
    <xf numFmtId="0" fontId="29" fillId="2" borderId="2" xfId="0" applyFont="1" applyFill="1" applyBorder="1" applyAlignment="1">
      <alignment vertical="top" wrapText="1"/>
    </xf>
    <xf numFmtId="49" fontId="31" fillId="0" borderId="2" xfId="0" applyNumberFormat="1" applyFont="1" applyBorder="1" applyAlignment="1">
      <alignment horizontal="justify" vertical="top" wrapText="1"/>
    </xf>
    <xf numFmtId="49" fontId="29" fillId="0" borderId="2" xfId="0" applyNumberFormat="1" applyFont="1" applyBorder="1" applyAlignment="1">
      <alignment horizontal="justify" vertical="top" wrapText="1"/>
    </xf>
    <xf numFmtId="0" fontId="30" fillId="0" borderId="0" xfId="2" applyFont="1" applyFill="1" applyAlignment="1">
      <alignment horizontal="center" vertical="top" wrapText="1"/>
    </xf>
    <xf numFmtId="0" fontId="32" fillId="2" borderId="0" xfId="0" applyFont="1" applyFill="1" applyBorder="1" applyAlignment="1">
      <alignment horizontal="left" vertical="top" wrapText="1"/>
    </xf>
    <xf numFmtId="0" fontId="32" fillId="0" borderId="0" xfId="0" applyFont="1" applyFill="1" applyAlignment="1">
      <alignment horizontal="left" wrapText="1"/>
    </xf>
    <xf numFmtId="0" fontId="32" fillId="2" borderId="0" xfId="2" applyFont="1" applyFill="1" applyBorder="1" applyAlignment="1">
      <alignment horizontal="left" vertical="top" wrapText="1"/>
    </xf>
    <xf numFmtId="0" fontId="32" fillId="0" borderId="0" xfId="2" applyFont="1" applyFill="1" applyBorder="1" applyAlignment="1">
      <alignment horizontal="justify" vertical="center" wrapText="1"/>
    </xf>
    <xf numFmtId="0" fontId="29" fillId="0" borderId="0" xfId="0" applyFont="1" applyFill="1" applyAlignment="1">
      <alignment horizontal="justify" vertical="center" wrapText="1"/>
    </xf>
    <xf numFmtId="0" fontId="32" fillId="0" borderId="2" xfId="0" applyFont="1" applyFill="1" applyBorder="1" applyAlignment="1">
      <alignment horizontal="center" vertical="center" wrapText="1"/>
    </xf>
    <xf numFmtId="49" fontId="31" fillId="0" borderId="0" xfId="4" applyNumberFormat="1" applyFont="1" applyFill="1" applyAlignment="1">
      <alignment horizontal="center" vertical="center" wrapText="1"/>
    </xf>
    <xf numFmtId="49" fontId="29" fillId="0" borderId="0" xfId="4" applyNumberFormat="1" applyFont="1" applyFill="1" applyAlignment="1">
      <alignment horizontal="center" vertical="center" wrapText="1"/>
    </xf>
    <xf numFmtId="0" fontId="29" fillId="0" borderId="8" xfId="4" applyFont="1" applyFill="1" applyBorder="1" applyAlignment="1">
      <alignment horizontal="center" wrapText="1"/>
    </xf>
    <xf numFmtId="49" fontId="31" fillId="0" borderId="0" xfId="4" applyNumberFormat="1" applyFont="1" applyFill="1" applyBorder="1" applyAlignment="1">
      <alignment horizontal="center" vertical="center" wrapText="1"/>
    </xf>
    <xf numFmtId="49" fontId="29" fillId="0" borderId="0" xfId="4" applyNumberFormat="1" applyFont="1" applyFill="1" applyAlignment="1">
      <alignment wrapText="1"/>
    </xf>
    <xf numFmtId="0" fontId="29" fillId="0" borderId="10" xfId="0" applyFont="1" applyBorder="1" applyAlignment="1">
      <alignment horizontal="center" wrapText="1"/>
    </xf>
    <xf numFmtId="0" fontId="29" fillId="0" borderId="0" xfId="0" applyFont="1" applyAlignment="1">
      <alignment horizontal="center" wrapText="1"/>
    </xf>
    <xf numFmtId="49" fontId="31" fillId="0" borderId="13" xfId="0" applyNumberFormat="1" applyFont="1" applyBorder="1" applyAlignment="1">
      <alignment horizontal="left" vertical="center" wrapText="1"/>
    </xf>
    <xf numFmtId="0" fontId="29" fillId="0" borderId="14" xfId="0" applyFont="1" applyBorder="1"/>
    <xf numFmtId="0" fontId="29" fillId="0" borderId="15" xfId="0" applyFont="1" applyBorder="1"/>
    <xf numFmtId="49" fontId="31" fillId="0" borderId="1" xfId="0" applyNumberFormat="1" applyFont="1" applyBorder="1" applyAlignment="1">
      <alignment horizontal="left" vertical="center" wrapText="1"/>
    </xf>
    <xf numFmtId="49" fontId="31" fillId="0" borderId="6" xfId="0" applyNumberFormat="1" applyFont="1" applyBorder="1" applyAlignment="1">
      <alignment horizontal="left" vertical="center" wrapText="1"/>
    </xf>
    <xf numFmtId="49" fontId="31" fillId="0" borderId="7" xfId="0" applyNumberFormat="1" applyFont="1" applyBorder="1" applyAlignment="1">
      <alignment horizontal="left" vertical="center" wrapText="1"/>
    </xf>
    <xf numFmtId="49" fontId="31" fillId="0" borderId="17" xfId="0" applyNumberFormat="1" applyFont="1" applyBorder="1" applyAlignment="1">
      <alignment horizontal="left" vertical="center" wrapText="1"/>
    </xf>
    <xf numFmtId="49" fontId="31" fillId="0" borderId="8" xfId="0" applyNumberFormat="1" applyFont="1" applyBorder="1" applyAlignment="1">
      <alignment horizontal="left" vertical="center" wrapText="1"/>
    </xf>
    <xf numFmtId="49" fontId="31" fillId="0" borderId="9" xfId="0" applyNumberFormat="1" applyFont="1" applyBorder="1" applyAlignment="1">
      <alignment horizontal="left" vertical="center" wrapText="1"/>
    </xf>
    <xf numFmtId="49" fontId="31" fillId="0" borderId="10" xfId="0" applyNumberFormat="1" applyFont="1" applyBorder="1" applyAlignment="1">
      <alignment horizontal="left" vertical="center" wrapText="1"/>
    </xf>
    <xf numFmtId="49" fontId="31" fillId="0" borderId="0" xfId="0" applyNumberFormat="1" applyFont="1" applyAlignment="1">
      <alignment horizontal="left" vertical="center" wrapText="1"/>
    </xf>
    <xf numFmtId="49" fontId="31" fillId="0" borderId="18" xfId="0" applyNumberFormat="1" applyFont="1" applyBorder="1" applyAlignment="1">
      <alignment horizontal="left" vertical="center" wrapText="1"/>
    </xf>
    <xf numFmtId="0" fontId="31" fillId="0" borderId="1" xfId="0" applyFont="1" applyBorder="1" applyAlignment="1">
      <alignment vertical="top" wrapText="1"/>
    </xf>
    <xf numFmtId="0" fontId="29" fillId="0" borderId="6" xfId="0" applyFont="1" applyBorder="1" applyAlignment="1">
      <alignment vertical="top" wrapText="1"/>
    </xf>
    <xf numFmtId="0" fontId="29" fillId="0" borderId="7" xfId="0" applyFont="1" applyBorder="1" applyAlignment="1">
      <alignment vertical="top" wrapText="1"/>
    </xf>
    <xf numFmtId="49" fontId="31" fillId="0" borderId="2" xfId="66" applyNumberFormat="1" applyFont="1" applyBorder="1" applyAlignment="1">
      <alignment horizontal="justify" vertical="top" wrapText="1"/>
    </xf>
    <xf numFmtId="49" fontId="29" fillId="0" borderId="2" xfId="66" applyNumberFormat="1" applyFont="1" applyBorder="1" applyAlignment="1">
      <alignment horizontal="justify" vertical="top" wrapText="1"/>
    </xf>
    <xf numFmtId="49" fontId="31" fillId="0" borderId="6" xfId="66" applyNumberFormat="1" applyFont="1" applyBorder="1" applyAlignment="1">
      <alignment horizontal="left" vertical="top" wrapText="1"/>
    </xf>
    <xf numFmtId="49" fontId="31" fillId="0" borderId="7" xfId="66" applyNumberFormat="1" applyFont="1" applyBorder="1" applyAlignment="1">
      <alignment horizontal="left" vertical="top" wrapText="1"/>
    </xf>
    <xf numFmtId="11" fontId="37" fillId="0" borderId="1" xfId="66" applyNumberFormat="1" applyFont="1" applyBorder="1" applyAlignment="1">
      <alignment horizontal="justify" vertical="top" wrapText="1"/>
    </xf>
    <xf numFmtId="11" fontId="38" fillId="0" borderId="6" xfId="66" applyNumberFormat="1" applyFont="1" applyBorder="1" applyAlignment="1">
      <alignment horizontal="justify" vertical="top" wrapText="1"/>
    </xf>
    <xf numFmtId="11" fontId="38" fillId="0" borderId="7" xfId="66" applyNumberFormat="1" applyFont="1" applyBorder="1" applyAlignment="1">
      <alignment horizontal="justify" vertical="top" wrapText="1"/>
    </xf>
    <xf numFmtId="1" fontId="31" fillId="3" borderId="0" xfId="0" applyNumberFormat="1" applyFont="1" applyFill="1" applyAlignment="1">
      <alignment horizontal="center" wrapText="1"/>
    </xf>
    <xf numFmtId="49" fontId="31" fillId="0" borderId="6" xfId="66" applyNumberFormat="1" applyFont="1" applyBorder="1" applyAlignment="1">
      <alignment horizontal="justify" vertical="top" wrapText="1"/>
    </xf>
    <xf numFmtId="49" fontId="31" fillId="0" borderId="7" xfId="66" applyNumberFormat="1" applyFont="1" applyBorder="1" applyAlignment="1">
      <alignment horizontal="justify" vertical="top" wrapText="1"/>
    </xf>
    <xf numFmtId="11" fontId="31" fillId="0" borderId="1" xfId="66" applyNumberFormat="1" applyFont="1" applyBorder="1" applyAlignment="1">
      <alignment horizontal="justify" vertical="top" wrapText="1"/>
    </xf>
    <xf numFmtId="11" fontId="29" fillId="0" borderId="6" xfId="66" applyNumberFormat="1" applyFont="1" applyBorder="1" applyAlignment="1">
      <alignment horizontal="justify" vertical="top" wrapText="1"/>
    </xf>
    <xf numFmtId="11" fontId="29" fillId="0" borderId="7" xfId="66" applyNumberFormat="1" applyFont="1" applyBorder="1" applyAlignment="1">
      <alignment horizontal="justify" vertical="top" wrapText="1"/>
    </xf>
    <xf numFmtId="49" fontId="31" fillId="0" borderId="8" xfId="0" quotePrefix="1" applyNumberFormat="1" applyFont="1" applyFill="1" applyBorder="1" applyAlignment="1">
      <alignment horizontal="justify" vertical="top" wrapText="1"/>
    </xf>
    <xf numFmtId="49" fontId="33" fillId="0" borderId="1" xfId="16" applyNumberFormat="1" applyFont="1" applyFill="1" applyBorder="1" applyAlignment="1">
      <alignment horizontal="justify" vertical="top" wrapText="1"/>
    </xf>
    <xf numFmtId="49" fontId="33" fillId="0" borderId="6" xfId="16" applyNumberFormat="1" applyFont="1" applyFill="1" applyBorder="1" applyAlignment="1">
      <alignment horizontal="justify" vertical="top" wrapText="1"/>
    </xf>
    <xf numFmtId="49" fontId="33" fillId="0" borderId="7" xfId="16" applyNumberFormat="1" applyFont="1" applyFill="1" applyBorder="1" applyAlignment="1">
      <alignment horizontal="justify" vertical="top" wrapText="1"/>
    </xf>
    <xf numFmtId="49" fontId="33" fillId="0" borderId="3" xfId="16" applyNumberFormat="1" applyFont="1" applyBorder="1" applyAlignment="1">
      <alignment horizontal="left" vertical="top" wrapText="1"/>
    </xf>
    <xf numFmtId="49" fontId="33" fillId="0" borderId="5" xfId="16" applyNumberFormat="1" applyFont="1" applyBorder="1" applyAlignment="1">
      <alignment horizontal="left" vertical="top" wrapText="1"/>
    </xf>
    <xf numFmtId="49" fontId="33" fillId="0" borderId="4" xfId="16" applyNumberFormat="1" applyFont="1" applyBorder="1" applyAlignment="1">
      <alignment horizontal="left" vertical="top" wrapText="1"/>
    </xf>
    <xf numFmtId="0" fontId="32" fillId="2" borderId="1" xfId="16" applyFont="1" applyFill="1" applyBorder="1" applyAlignment="1">
      <alignment horizontal="left" vertical="top" wrapText="1"/>
    </xf>
    <xf numFmtId="0" fontId="32" fillId="2" borderId="6" xfId="16" applyFont="1" applyFill="1" applyBorder="1" applyAlignment="1">
      <alignment horizontal="left" vertical="top" wrapText="1"/>
    </xf>
    <xf numFmtId="0" fontId="32" fillId="2" borderId="7" xfId="16" applyFont="1" applyFill="1" applyBorder="1" applyAlignment="1">
      <alignment horizontal="left" vertical="top" wrapText="1"/>
    </xf>
    <xf numFmtId="49" fontId="31" fillId="0" borderId="1" xfId="16" applyNumberFormat="1" applyFont="1" applyFill="1" applyBorder="1" applyAlignment="1">
      <alignment horizontal="justify" vertical="top" wrapText="1"/>
    </xf>
    <xf numFmtId="49" fontId="31" fillId="0" borderId="6" xfId="16" applyNumberFormat="1" applyFont="1" applyFill="1" applyBorder="1" applyAlignment="1">
      <alignment horizontal="justify" vertical="top" wrapText="1"/>
    </xf>
    <xf numFmtId="49" fontId="31" fillId="0" borderId="7" xfId="16" applyNumberFormat="1" applyFont="1" applyFill="1" applyBorder="1" applyAlignment="1">
      <alignment horizontal="justify" vertical="top" wrapText="1"/>
    </xf>
    <xf numFmtId="49" fontId="31" fillId="0" borderId="2" xfId="16" applyNumberFormat="1" applyFont="1" applyFill="1" applyBorder="1" applyAlignment="1">
      <alignment horizontal="justify" vertical="top" wrapText="1"/>
    </xf>
    <xf numFmtId="0" fontId="31" fillId="2" borderId="1" xfId="16" applyFont="1" applyFill="1" applyBorder="1" applyAlignment="1">
      <alignment horizontal="left" vertical="top" wrapText="1"/>
    </xf>
    <xf numFmtId="0" fontId="31" fillId="2" borderId="6" xfId="16" applyFont="1" applyFill="1" applyBorder="1" applyAlignment="1">
      <alignment horizontal="left" vertical="top" wrapText="1"/>
    </xf>
    <xf numFmtId="0" fontId="32" fillId="0" borderId="1" xfId="16" applyFont="1" applyFill="1" applyBorder="1" applyAlignment="1">
      <alignment horizontal="center" vertical="top" wrapText="1"/>
    </xf>
    <xf numFmtId="0" fontId="32" fillId="0" borderId="7" xfId="16" applyFont="1" applyFill="1" applyBorder="1" applyAlignment="1">
      <alignment horizontal="center" vertical="top" wrapText="1"/>
    </xf>
    <xf numFmtId="0" fontId="37" fillId="0" borderId="1" xfId="16" applyFont="1" applyBorder="1" applyAlignment="1">
      <alignment horizontal="justify" vertical="top" wrapText="1"/>
    </xf>
    <xf numFmtId="0" fontId="37" fillId="0" borderId="6" xfId="16" applyFont="1" applyBorder="1" applyAlignment="1">
      <alignment horizontal="justify" vertical="top" wrapText="1"/>
    </xf>
    <xf numFmtId="0" fontId="37" fillId="0" borderId="7" xfId="16" applyFont="1" applyBorder="1" applyAlignment="1">
      <alignment horizontal="justify" vertical="top" wrapText="1"/>
    </xf>
    <xf numFmtId="49" fontId="31" fillId="2" borderId="7" xfId="16" applyNumberFormat="1" applyFont="1" applyFill="1" applyBorder="1" applyAlignment="1">
      <alignment horizontal="left" vertical="top" wrapText="1"/>
    </xf>
    <xf numFmtId="49" fontId="31" fillId="2" borderId="2" xfId="16" applyNumberFormat="1" applyFont="1" applyFill="1" applyBorder="1" applyAlignment="1">
      <alignment horizontal="left" vertical="top" wrapText="1"/>
    </xf>
    <xf numFmtId="0" fontId="32" fillId="2" borderId="7" xfId="16" applyFont="1" applyFill="1" applyBorder="1" applyAlignment="1">
      <alignment vertical="center" wrapText="1"/>
    </xf>
    <xf numFmtId="0" fontId="32" fillId="2" borderId="2" xfId="16" applyFont="1" applyFill="1" applyBorder="1" applyAlignment="1">
      <alignment vertical="center" wrapText="1"/>
    </xf>
    <xf numFmtId="0" fontId="32" fillId="2" borderId="1" xfId="16" applyFont="1" applyFill="1" applyBorder="1" applyAlignment="1">
      <alignment horizontal="left" vertical="center" wrapText="1"/>
    </xf>
    <xf numFmtId="0" fontId="32" fillId="2" borderId="6" xfId="16" applyFont="1" applyFill="1" applyBorder="1" applyAlignment="1">
      <alignment horizontal="left" vertical="center" wrapText="1"/>
    </xf>
    <xf numFmtId="0" fontId="32" fillId="2" borderId="7" xfId="16" applyFont="1" applyFill="1" applyBorder="1" applyAlignment="1">
      <alignment horizontal="left" vertical="center" wrapText="1"/>
    </xf>
    <xf numFmtId="0" fontId="31" fillId="2" borderId="1" xfId="16" applyFont="1" applyFill="1" applyBorder="1" applyAlignment="1">
      <alignment horizontal="left" vertical="center" wrapText="1"/>
    </xf>
    <xf numFmtId="0" fontId="31" fillId="2" borderId="6" xfId="16" applyFont="1" applyFill="1" applyBorder="1" applyAlignment="1">
      <alignment horizontal="left" vertical="center" wrapText="1"/>
    </xf>
    <xf numFmtId="0" fontId="31" fillId="2" borderId="7" xfId="16" applyFont="1" applyFill="1" applyBorder="1" applyAlignment="1">
      <alignment horizontal="left" vertical="center" wrapText="1"/>
    </xf>
    <xf numFmtId="49" fontId="31" fillId="8" borderId="1" xfId="16" applyNumberFormat="1" applyFont="1" applyFill="1" applyBorder="1" applyAlignment="1">
      <alignment horizontal="left" vertical="center" wrapText="1"/>
    </xf>
    <xf numFmtId="0" fontId="29" fillId="8" borderId="6" xfId="16" applyFont="1" applyFill="1" applyBorder="1" applyAlignment="1">
      <alignment horizontal="left" vertical="center" wrapText="1"/>
    </xf>
    <xf numFmtId="0" fontId="29" fillId="8" borderId="7" xfId="16" applyFont="1" applyFill="1" applyBorder="1" applyAlignment="1">
      <alignment horizontal="left" vertical="center" wrapText="1"/>
    </xf>
    <xf numFmtId="49" fontId="31" fillId="0" borderId="2" xfId="9" applyNumberFormat="1" applyFont="1" applyBorder="1" applyAlignment="1">
      <alignment horizontal="justify" vertical="top" wrapText="1"/>
    </xf>
    <xf numFmtId="49" fontId="29" fillId="0" borderId="2" xfId="9" applyNumberFormat="1" applyFont="1" applyBorder="1" applyAlignment="1">
      <alignment horizontal="justify" vertical="top" wrapText="1"/>
    </xf>
    <xf numFmtId="49" fontId="31" fillId="0" borderId="1" xfId="16" applyNumberFormat="1" applyFont="1" applyBorder="1" applyAlignment="1">
      <alignment horizontal="left" vertical="center" wrapText="1"/>
    </xf>
    <xf numFmtId="0" fontId="29" fillId="0" borderId="6" xfId="16" applyFont="1" applyBorder="1" applyAlignment="1">
      <alignment horizontal="left" vertical="center" wrapText="1"/>
    </xf>
    <xf numFmtId="0" fontId="29" fillId="0" borderId="7" xfId="16" applyFont="1" applyBorder="1" applyAlignment="1">
      <alignment horizontal="left" vertical="center" wrapText="1"/>
    </xf>
    <xf numFmtId="49" fontId="31" fillId="0" borderId="1" xfId="16" applyNumberFormat="1" applyFont="1" applyFill="1" applyBorder="1" applyAlignment="1">
      <alignment horizontal="justify" vertical="center" wrapText="1"/>
    </xf>
    <xf numFmtId="0" fontId="29" fillId="0" borderId="6" xfId="16" applyFont="1" applyFill="1" applyBorder="1" applyAlignment="1">
      <alignment horizontal="justify" vertical="center" wrapText="1"/>
    </xf>
    <xf numFmtId="0" fontId="29" fillId="0" borderId="7" xfId="16" applyFont="1" applyFill="1" applyBorder="1" applyAlignment="1">
      <alignment horizontal="justify" vertical="center" wrapText="1"/>
    </xf>
    <xf numFmtId="49" fontId="31" fillId="0" borderId="1" xfId="16" applyNumberFormat="1" applyFont="1" applyFill="1" applyBorder="1" applyAlignment="1">
      <alignment horizontal="left" vertical="center" wrapText="1"/>
    </xf>
    <xf numFmtId="0" fontId="29" fillId="0" borderId="6" xfId="16" applyFont="1" applyFill="1" applyBorder="1" applyAlignment="1">
      <alignment horizontal="left" vertical="center" wrapText="1"/>
    </xf>
    <xf numFmtId="0" fontId="29" fillId="0" borderId="7" xfId="16" applyFont="1" applyFill="1" applyBorder="1" applyAlignment="1">
      <alignment horizontal="left" vertical="center" wrapText="1"/>
    </xf>
    <xf numFmtId="49" fontId="31" fillId="0" borderId="6" xfId="16" applyNumberFormat="1" applyFont="1" applyFill="1" applyBorder="1" applyAlignment="1">
      <alignment horizontal="left" vertical="center" wrapText="1"/>
    </xf>
    <xf numFmtId="49" fontId="31" fillId="0" borderId="7" xfId="16" applyNumberFormat="1" applyFont="1" applyFill="1" applyBorder="1" applyAlignment="1">
      <alignment horizontal="left" vertical="center" wrapText="1"/>
    </xf>
    <xf numFmtId="49" fontId="29" fillId="0" borderId="2" xfId="16" applyNumberFormat="1" applyFont="1" applyFill="1" applyBorder="1" applyAlignment="1">
      <alignment horizontal="justify" vertical="top" wrapText="1"/>
    </xf>
    <xf numFmtId="0" fontId="35" fillId="2" borderId="2" xfId="16" applyFont="1" applyFill="1" applyBorder="1" applyAlignment="1">
      <alignment horizontal="left" wrapText="1"/>
    </xf>
    <xf numFmtId="0" fontId="32" fillId="2" borderId="1" xfId="16" applyFont="1" applyFill="1" applyBorder="1" applyAlignment="1">
      <alignment horizontal="left" wrapText="1"/>
    </xf>
    <xf numFmtId="0" fontId="29" fillId="2" borderId="6" xfId="16" applyFont="1" applyFill="1" applyBorder="1" applyAlignment="1">
      <alignment horizontal="left" wrapText="1"/>
    </xf>
    <xf numFmtId="0" fontId="29" fillId="2" borderId="7" xfId="16" applyFont="1" applyFill="1" applyBorder="1" applyAlignment="1">
      <alignment horizontal="left" wrapText="1"/>
    </xf>
    <xf numFmtId="49" fontId="29" fillId="0" borderId="5" xfId="16" applyNumberFormat="1" applyFont="1" applyBorder="1" applyAlignment="1">
      <alignment horizontal="left" vertical="top" wrapText="1"/>
    </xf>
    <xf numFmtId="49" fontId="29" fillId="0" borderId="4" xfId="16" applyNumberFormat="1" applyFont="1" applyBorder="1" applyAlignment="1">
      <alignment horizontal="left" vertical="top" wrapText="1"/>
    </xf>
    <xf numFmtId="0" fontId="32" fillId="2" borderId="2" xfId="16" applyFont="1" applyFill="1" applyBorder="1" applyAlignment="1">
      <alignment horizontal="justify" vertical="top" wrapText="1"/>
    </xf>
    <xf numFmtId="0" fontId="29" fillId="2" borderId="2" xfId="16" applyFont="1" applyFill="1" applyBorder="1" applyAlignment="1">
      <alignment horizontal="justify" vertical="top" wrapText="1"/>
    </xf>
    <xf numFmtId="0" fontId="32" fillId="2" borderId="1" xfId="16" applyFont="1" applyFill="1" applyBorder="1" applyAlignment="1">
      <alignment horizontal="justify" vertical="top" wrapText="1"/>
    </xf>
    <xf numFmtId="0" fontId="29" fillId="2" borderId="6" xfId="16" applyFont="1" applyFill="1" applyBorder="1" applyAlignment="1">
      <alignment horizontal="justify" vertical="top" wrapText="1"/>
    </xf>
    <xf numFmtId="0" fontId="29" fillId="2" borderId="7" xfId="16" applyFont="1" applyFill="1" applyBorder="1" applyAlignment="1">
      <alignment horizontal="justify" vertical="top" wrapText="1"/>
    </xf>
    <xf numFmtId="0" fontId="31" fillId="0" borderId="1" xfId="0" applyFont="1" applyBorder="1" applyAlignment="1">
      <alignment horizontal="justify" vertical="top" wrapText="1"/>
    </xf>
    <xf numFmtId="0" fontId="31" fillId="0" borderId="6" xfId="0" applyFont="1" applyBorder="1" applyAlignment="1">
      <alignment horizontal="justify" vertical="top" wrapText="1"/>
    </xf>
    <xf numFmtId="0" fontId="31" fillId="0" borderId="7" xfId="0" applyFont="1" applyBorder="1" applyAlignment="1">
      <alignment horizontal="justify" vertical="top" wrapText="1"/>
    </xf>
    <xf numFmtId="0" fontId="31" fillId="2" borderId="7" xfId="16" applyFont="1" applyFill="1" applyBorder="1" applyAlignment="1">
      <alignment horizontal="left" vertical="top" wrapText="1"/>
    </xf>
    <xf numFmtId="49" fontId="33" fillId="0" borderId="3" xfId="16" applyNumberFormat="1" applyFont="1" applyFill="1" applyBorder="1" applyAlignment="1">
      <alignment horizontal="left" vertical="top" wrapText="1"/>
    </xf>
    <xf numFmtId="0" fontId="37" fillId="0" borderId="2" xfId="16" applyFont="1" applyFill="1" applyBorder="1" applyAlignment="1">
      <alignment vertical="top" wrapText="1"/>
    </xf>
    <xf numFmtId="0" fontId="38" fillId="0" borderId="2" xfId="16" applyFont="1" applyFill="1" applyBorder="1" applyAlignment="1">
      <alignment vertical="top" wrapText="1"/>
    </xf>
    <xf numFmtId="49" fontId="37" fillId="0" borderId="1" xfId="16" applyNumberFormat="1" applyFont="1" applyFill="1" applyBorder="1" applyAlignment="1">
      <alignment horizontal="justify" vertical="top" wrapText="1"/>
    </xf>
    <xf numFmtId="49" fontId="38" fillId="0" borderId="6" xfId="16" applyNumberFormat="1" applyFont="1" applyBorder="1" applyAlignment="1">
      <alignment horizontal="justify" vertical="top" wrapText="1"/>
    </xf>
    <xf numFmtId="49" fontId="38" fillId="0" borderId="7" xfId="16" applyNumberFormat="1" applyFont="1" applyBorder="1" applyAlignment="1">
      <alignment horizontal="justify" vertical="top" wrapText="1"/>
    </xf>
    <xf numFmtId="1" fontId="31" fillId="3" borderId="0" xfId="16" applyNumberFormat="1" applyFont="1" applyFill="1" applyAlignment="1">
      <alignment horizontal="center" wrapText="1"/>
    </xf>
    <xf numFmtId="0" fontId="29" fillId="0" borderId="0" xfId="16" applyFont="1" applyAlignment="1">
      <alignment horizontal="center" wrapText="1"/>
    </xf>
    <xf numFmtId="49" fontId="31" fillId="4" borderId="1" xfId="37" applyNumberFormat="1" applyFont="1" applyFill="1" applyBorder="1" applyAlignment="1">
      <alignment horizontal="justify" vertical="top" wrapText="1"/>
    </xf>
    <xf numFmtId="0" fontId="29" fillId="4" borderId="6" xfId="37" applyFont="1" applyFill="1" applyBorder="1" applyAlignment="1">
      <alignment horizontal="justify" vertical="top"/>
    </xf>
    <xf numFmtId="0" fontId="29" fillId="4" borderId="7" xfId="37" applyFont="1" applyFill="1" applyBorder="1" applyAlignment="1">
      <alignment horizontal="justify" vertical="top"/>
    </xf>
    <xf numFmtId="49" fontId="31" fillId="0" borderId="8" xfId="16" quotePrefix="1" applyNumberFormat="1" applyFont="1" applyFill="1" applyBorder="1" applyAlignment="1">
      <alignment horizontal="justify" vertical="top" wrapText="1"/>
    </xf>
    <xf numFmtId="49" fontId="31" fillId="0" borderId="8" xfId="16" applyNumberFormat="1" applyFont="1" applyFill="1" applyBorder="1" applyAlignment="1">
      <alignment horizontal="justify" vertical="top" wrapText="1"/>
    </xf>
    <xf numFmtId="49" fontId="31" fillId="0" borderId="9" xfId="16" applyNumberFormat="1" applyFont="1" applyFill="1" applyBorder="1" applyAlignment="1">
      <alignment horizontal="justify" vertical="top" wrapText="1"/>
    </xf>
    <xf numFmtId="0" fontId="32" fillId="2" borderId="2" xfId="16" applyFont="1" applyFill="1" applyBorder="1" applyAlignment="1">
      <alignment vertical="top" wrapText="1"/>
    </xf>
    <xf numFmtId="0" fontId="29" fillId="2" borderId="2" xfId="16" applyFont="1" applyFill="1" applyBorder="1" applyAlignment="1">
      <alignment vertical="top" wrapText="1"/>
    </xf>
    <xf numFmtId="0" fontId="32" fillId="0" borderId="2" xfId="16" applyFont="1" applyFill="1" applyBorder="1" applyAlignment="1">
      <alignment horizontal="center" vertical="center" wrapText="1"/>
    </xf>
    <xf numFmtId="0" fontId="32" fillId="2" borderId="0" xfId="16" applyFont="1" applyFill="1" applyBorder="1" applyAlignment="1">
      <alignment horizontal="left" vertical="top" wrapText="1"/>
    </xf>
    <xf numFmtId="0" fontId="32" fillId="0" borderId="0" xfId="16" applyFont="1" applyFill="1" applyAlignment="1">
      <alignment horizontal="left" wrapText="1"/>
    </xf>
    <xf numFmtId="0" fontId="32" fillId="4" borderId="0" xfId="2" applyFont="1" applyFill="1" applyBorder="1" applyAlignment="1">
      <alignment horizontal="justify" vertical="top" wrapText="1"/>
    </xf>
    <xf numFmtId="0" fontId="29" fillId="4" borderId="0" xfId="37" applyFont="1" applyFill="1" applyAlignment="1">
      <alignment horizontal="justify" vertical="top" wrapText="1"/>
    </xf>
    <xf numFmtId="49" fontId="31" fillId="0" borderId="9" xfId="0" applyNumberFormat="1" applyFont="1" applyFill="1" applyBorder="1" applyAlignment="1">
      <alignment horizontal="justify" vertical="top" wrapText="1"/>
    </xf>
    <xf numFmtId="0" fontId="31" fillId="0" borderId="6" xfId="0" applyFont="1" applyBorder="1" applyAlignment="1">
      <alignment vertical="top" wrapText="1"/>
    </xf>
    <xf numFmtId="0" fontId="31" fillId="0" borderId="7" xfId="0" applyFont="1" applyBorder="1" applyAlignment="1">
      <alignment vertical="top" wrapText="1"/>
    </xf>
    <xf numFmtId="0" fontId="37" fillId="0" borderId="1" xfId="0" applyFont="1" applyFill="1" applyBorder="1" applyAlignment="1">
      <alignment horizontal="justify" vertical="top" wrapText="1"/>
    </xf>
    <xf numFmtId="0" fontId="37" fillId="0" borderId="6" xfId="0" applyFont="1" applyFill="1" applyBorder="1" applyAlignment="1">
      <alignment horizontal="justify" vertical="top" wrapText="1"/>
    </xf>
    <xf numFmtId="0" fontId="37" fillId="0" borderId="7" xfId="0" applyFont="1" applyFill="1" applyBorder="1" applyAlignment="1">
      <alignment horizontal="justify" vertical="top" wrapText="1"/>
    </xf>
    <xf numFmtId="0" fontId="49" fillId="2" borderId="1" xfId="0" applyFont="1" applyFill="1" applyBorder="1" applyAlignment="1">
      <alignment horizontal="left" vertical="top" wrapText="1"/>
    </xf>
    <xf numFmtId="0" fontId="49" fillId="2" borderId="6" xfId="0" applyFont="1" applyFill="1" applyBorder="1" applyAlignment="1">
      <alignment horizontal="left" vertical="top" wrapText="1"/>
    </xf>
    <xf numFmtId="0" fontId="50" fillId="2" borderId="7" xfId="0" applyFont="1" applyFill="1" applyBorder="1" applyAlignment="1">
      <alignment vertical="center" wrapText="1"/>
    </xf>
    <xf numFmtId="0" fontId="50" fillId="2" borderId="2" xfId="0" applyFont="1" applyFill="1" applyBorder="1" applyAlignment="1">
      <alignment vertical="center" wrapText="1"/>
    </xf>
    <xf numFmtId="49" fontId="31" fillId="4" borderId="8" xfId="0" applyNumberFormat="1" applyFont="1" applyFill="1" applyBorder="1" applyAlignment="1">
      <alignment horizontal="justify" vertical="top" wrapText="1"/>
    </xf>
    <xf numFmtId="49" fontId="31" fillId="4" borderId="9" xfId="0" applyNumberFormat="1" applyFont="1" applyFill="1" applyBorder="1" applyAlignment="1">
      <alignment horizontal="justify" vertical="top" wrapText="1"/>
    </xf>
    <xf numFmtId="49" fontId="31" fillId="0" borderId="2" xfId="0" quotePrefix="1" applyNumberFormat="1" applyFont="1" applyFill="1" applyBorder="1" applyAlignment="1">
      <alignment horizontal="justify" vertical="top" wrapText="1"/>
    </xf>
    <xf numFmtId="49" fontId="31" fillId="0" borderId="6" xfId="0" applyNumberFormat="1" applyFont="1" applyFill="1" applyBorder="1" applyAlignment="1">
      <alignment horizontal="left" vertical="top" wrapText="1"/>
    </xf>
    <xf numFmtId="49" fontId="31" fillId="0" borderId="7" xfId="0" applyNumberFormat="1" applyFont="1" applyFill="1" applyBorder="1" applyAlignment="1">
      <alignment horizontal="left" vertical="top" wrapText="1"/>
    </xf>
    <xf numFmtId="49" fontId="31" fillId="4" borderId="1" xfId="16" applyNumberFormat="1" applyFont="1" applyFill="1" applyBorder="1" applyAlignment="1">
      <alignment horizontal="left" vertical="center" wrapText="1"/>
    </xf>
    <xf numFmtId="0" fontId="29" fillId="4" borderId="6" xfId="16" applyFont="1" applyFill="1" applyBorder="1" applyAlignment="1">
      <alignment horizontal="left" vertical="center" wrapText="1"/>
    </xf>
    <xf numFmtId="0" fontId="29" fillId="4" borderId="7" xfId="16" applyFont="1" applyFill="1" applyBorder="1" applyAlignment="1">
      <alignment horizontal="left" vertical="center" wrapText="1"/>
    </xf>
    <xf numFmtId="49" fontId="37" fillId="0" borderId="1" xfId="0" quotePrefix="1" applyNumberFormat="1" applyFont="1" applyFill="1" applyBorder="1" applyAlignment="1">
      <alignment horizontal="justify" vertical="top" wrapText="1"/>
    </xf>
    <xf numFmtId="0" fontId="31" fillId="0" borderId="2" xfId="57" applyFont="1" applyBorder="1" applyAlignment="1">
      <alignment horizontal="left" vertical="center" wrapText="1"/>
    </xf>
    <xf numFmtId="49" fontId="31" fillId="0" borderId="2" xfId="57" applyNumberFormat="1" applyFont="1" applyBorder="1" applyAlignment="1">
      <alignment horizontal="left" vertical="center" wrapText="1"/>
    </xf>
    <xf numFmtId="0" fontId="29" fillId="0" borderId="2" xfId="57" applyFont="1" applyBorder="1" applyAlignment="1">
      <alignment horizontal="left" vertical="center" wrapText="1"/>
    </xf>
    <xf numFmtId="49" fontId="31" fillId="0" borderId="2" xfId="57" applyNumberFormat="1" applyFont="1" applyBorder="1" applyAlignment="1">
      <alignment vertical="center" wrapText="1"/>
    </xf>
    <xf numFmtId="0" fontId="29" fillId="0" borderId="2" xfId="57" applyFont="1" applyBorder="1" applyAlignment="1">
      <alignment vertical="center" wrapText="1"/>
    </xf>
    <xf numFmtId="3" fontId="31" fillId="0" borderId="2" xfId="57" applyNumberFormat="1" applyFont="1" applyBorder="1" applyAlignment="1">
      <alignment vertical="center" wrapText="1"/>
    </xf>
    <xf numFmtId="49" fontId="31" fillId="0" borderId="17" xfId="57" applyNumberFormat="1" applyFont="1" applyBorder="1" applyAlignment="1">
      <alignment horizontal="left" vertical="center" wrapText="1"/>
    </xf>
    <xf numFmtId="49" fontId="31" fillId="0" borderId="8" xfId="57" applyNumberFormat="1" applyFont="1" applyBorder="1" applyAlignment="1">
      <alignment horizontal="left" vertical="center" wrapText="1"/>
    </xf>
    <xf numFmtId="49" fontId="31" fillId="0" borderId="9" xfId="57" applyNumberFormat="1" applyFont="1" applyBorder="1" applyAlignment="1">
      <alignment horizontal="left" vertical="center" wrapText="1"/>
    </xf>
    <xf numFmtId="49" fontId="31" fillId="0" borderId="1" xfId="57" applyNumberFormat="1" applyFont="1" applyBorder="1" applyAlignment="1">
      <alignment horizontal="left" vertical="center" wrapText="1"/>
    </xf>
    <xf numFmtId="49" fontId="31" fillId="0" borderId="6" xfId="57" applyNumberFormat="1" applyFont="1" applyBorder="1" applyAlignment="1">
      <alignment horizontal="left" vertical="center" wrapText="1"/>
    </xf>
    <xf numFmtId="49" fontId="31" fillId="0" borderId="7" xfId="57" applyNumberFormat="1" applyFont="1" applyBorder="1" applyAlignment="1">
      <alignment horizontal="left" vertical="center" wrapText="1"/>
    </xf>
    <xf numFmtId="0" fontId="29" fillId="0" borderId="0" xfId="16" applyFont="1" applyFill="1" applyAlignment="1">
      <alignment horizontal="justify" vertical="center" wrapText="1"/>
    </xf>
    <xf numFmtId="49" fontId="31" fillId="0" borderId="1" xfId="14" applyNumberFormat="1" applyFont="1" applyFill="1" applyBorder="1" applyAlignment="1">
      <alignment horizontal="left" vertical="center" wrapText="1"/>
    </xf>
    <xf numFmtId="49" fontId="31" fillId="0" borderId="6" xfId="14" applyNumberFormat="1" applyFont="1" applyFill="1" applyBorder="1" applyAlignment="1">
      <alignment horizontal="left" vertical="center" wrapText="1"/>
    </xf>
    <xf numFmtId="49" fontId="31" fillId="0" borderId="7" xfId="14" applyNumberFormat="1" applyFont="1" applyFill="1" applyBorder="1" applyAlignment="1">
      <alignment horizontal="left" vertical="center" wrapText="1"/>
    </xf>
    <xf numFmtId="49" fontId="31" fillId="4" borderId="1" xfId="4" applyNumberFormat="1" applyFont="1" applyFill="1" applyBorder="1" applyAlignment="1">
      <alignment horizontal="justify" vertical="center" wrapText="1"/>
    </xf>
    <xf numFmtId="49" fontId="31" fillId="4" borderId="6" xfId="4" applyNumberFormat="1" applyFont="1" applyFill="1" applyBorder="1" applyAlignment="1">
      <alignment horizontal="justify" vertical="center" wrapText="1"/>
    </xf>
    <xf numFmtId="49" fontId="31" fillId="4" borderId="7" xfId="4" applyNumberFormat="1" applyFont="1" applyFill="1" applyBorder="1" applyAlignment="1">
      <alignment horizontal="justify" vertical="center" wrapText="1"/>
    </xf>
    <xf numFmtId="49" fontId="31" fillId="0" borderId="6" xfId="14" applyNumberFormat="1" applyFont="1" applyFill="1" applyBorder="1" applyAlignment="1">
      <alignment horizontal="justify" vertical="top" wrapText="1"/>
    </xf>
    <xf numFmtId="49" fontId="31" fillId="0" borderId="7" xfId="14" applyNumberFormat="1" applyFont="1" applyFill="1" applyBorder="1" applyAlignment="1">
      <alignment horizontal="justify" vertical="top" wrapText="1"/>
    </xf>
    <xf numFmtId="49" fontId="31" fillId="0" borderId="1" xfId="14" applyNumberFormat="1" applyFont="1" applyFill="1" applyBorder="1" applyAlignment="1">
      <alignment horizontal="justify" vertical="top" wrapText="1"/>
    </xf>
    <xf numFmtId="0" fontId="29" fillId="0" borderId="6" xfId="14" applyFont="1" applyFill="1" applyBorder="1" applyAlignment="1">
      <alignment horizontal="justify" vertical="top" wrapText="1"/>
    </xf>
    <xf numFmtId="0" fontId="29" fillId="0" borderId="7" xfId="14" applyFont="1" applyFill="1" applyBorder="1" applyAlignment="1">
      <alignment horizontal="justify" vertical="top" wrapText="1"/>
    </xf>
    <xf numFmtId="0" fontId="29" fillId="0" borderId="0" xfId="14" applyFont="1" applyFill="1" applyAlignment="1">
      <alignment horizontal="justify" vertical="center" wrapText="1"/>
    </xf>
    <xf numFmtId="49" fontId="31" fillId="0" borderId="1" xfId="14" applyNumberFormat="1" applyFont="1" applyFill="1" applyBorder="1" applyAlignment="1">
      <alignment horizontal="justify" vertical="center" wrapText="1"/>
    </xf>
    <xf numFmtId="49" fontId="31" fillId="0" borderId="6" xfId="14" applyNumberFormat="1" applyFont="1" applyFill="1" applyBorder="1" applyAlignment="1">
      <alignment horizontal="justify" vertical="center" wrapText="1"/>
    </xf>
    <xf numFmtId="49" fontId="31" fillId="0" borderId="7" xfId="14" applyNumberFormat="1" applyFont="1" applyFill="1" applyBorder="1" applyAlignment="1">
      <alignment horizontal="justify" vertical="center" wrapText="1"/>
    </xf>
    <xf numFmtId="49" fontId="31" fillId="0" borderId="17" xfId="14" applyNumberFormat="1" applyFont="1" applyFill="1" applyBorder="1" applyAlignment="1">
      <alignment horizontal="left" vertical="center" wrapText="1"/>
    </xf>
    <xf numFmtId="49" fontId="31" fillId="0" borderId="8" xfId="14" applyNumberFormat="1" applyFont="1" applyFill="1" applyBorder="1" applyAlignment="1">
      <alignment horizontal="left" vertical="center" wrapText="1"/>
    </xf>
    <xf numFmtId="49" fontId="31" fillId="0" borderId="9" xfId="14" applyNumberFormat="1" applyFont="1" applyFill="1" applyBorder="1" applyAlignment="1">
      <alignment horizontal="left" vertical="center" wrapText="1"/>
    </xf>
    <xf numFmtId="49" fontId="31" fillId="0" borderId="10" xfId="14" applyNumberFormat="1" applyFont="1" applyFill="1" applyBorder="1" applyAlignment="1">
      <alignment horizontal="left" vertical="center" wrapText="1"/>
    </xf>
    <xf numFmtId="49" fontId="31" fillId="0" borderId="0" xfId="14" applyNumberFormat="1" applyFont="1" applyFill="1" applyBorder="1" applyAlignment="1">
      <alignment horizontal="left" vertical="center" wrapText="1"/>
    </xf>
    <xf numFmtId="49" fontId="31" fillId="0" borderId="18" xfId="14" applyNumberFormat="1" applyFont="1" applyFill="1" applyBorder="1" applyAlignment="1">
      <alignment horizontal="left" vertical="center" wrapText="1"/>
    </xf>
    <xf numFmtId="49" fontId="31" fillId="0" borderId="19" xfId="14" applyNumberFormat="1" applyFont="1" applyFill="1" applyBorder="1" applyAlignment="1">
      <alignment horizontal="left" vertical="center" wrapText="1"/>
    </xf>
    <xf numFmtId="49" fontId="31" fillId="0" borderId="11" xfId="14" applyNumberFormat="1" applyFont="1" applyFill="1" applyBorder="1" applyAlignment="1">
      <alignment horizontal="left" vertical="center" wrapText="1"/>
    </xf>
    <xf numFmtId="49" fontId="31" fillId="0" borderId="20" xfId="14" applyNumberFormat="1" applyFont="1" applyFill="1" applyBorder="1" applyAlignment="1">
      <alignment horizontal="left" vertical="center" wrapText="1"/>
    </xf>
    <xf numFmtId="0" fontId="31" fillId="0" borderId="1" xfId="14" applyFont="1" applyFill="1" applyBorder="1" applyAlignment="1">
      <alignment horizontal="left" wrapText="1"/>
    </xf>
    <xf numFmtId="0" fontId="31" fillId="0" borderId="6" xfId="14" applyFont="1" applyFill="1" applyBorder="1" applyAlignment="1">
      <alignment horizontal="left" wrapText="1"/>
    </xf>
    <xf numFmtId="0" fontId="31" fillId="0" borderId="7" xfId="14" applyFont="1" applyFill="1" applyBorder="1" applyAlignment="1">
      <alignment horizontal="left" wrapText="1"/>
    </xf>
    <xf numFmtId="49" fontId="31" fillId="0" borderId="6" xfId="0" quotePrefix="1" applyNumberFormat="1" applyFont="1" applyFill="1" applyBorder="1" applyAlignment="1">
      <alignment horizontal="justify" vertical="top" wrapText="1"/>
    </xf>
    <xf numFmtId="0" fontId="32" fillId="0" borderId="0" xfId="2" applyFont="1" applyBorder="1" applyAlignment="1">
      <alignment horizontal="justify" vertical="center" wrapText="1"/>
    </xf>
    <xf numFmtId="0" fontId="29" fillId="0" borderId="0" xfId="0" applyFont="1" applyAlignment="1">
      <alignment horizontal="justify" vertical="center" wrapText="1"/>
    </xf>
    <xf numFmtId="0" fontId="31" fillId="0" borderId="1" xfId="58" applyFont="1" applyBorder="1" applyAlignment="1">
      <alignment vertical="center" wrapText="1"/>
    </xf>
    <xf numFmtId="0" fontId="31" fillId="0" borderId="6" xfId="58" applyFont="1" applyBorder="1" applyAlignment="1">
      <alignment vertical="center" wrapText="1"/>
    </xf>
    <xf numFmtId="0" fontId="31" fillId="0" borderId="7" xfId="58" applyFont="1" applyBorder="1" applyAlignment="1">
      <alignment vertical="center" wrapText="1"/>
    </xf>
    <xf numFmtId="0" fontId="31" fillId="0" borderId="2" xfId="16" applyFont="1" applyBorder="1" applyAlignment="1">
      <alignment vertical="top" wrapText="1"/>
    </xf>
    <xf numFmtId="0" fontId="31" fillId="0" borderId="2" xfId="16" applyFont="1" applyBorder="1" applyAlignment="1">
      <alignment wrapText="1"/>
    </xf>
    <xf numFmtId="0" fontId="31" fillId="0" borderId="1" xfId="16" applyFont="1" applyBorder="1" applyAlignment="1">
      <alignment vertical="top" wrapText="1"/>
    </xf>
    <xf numFmtId="0" fontId="31" fillId="0" borderId="6" xfId="16" applyFont="1" applyBorder="1" applyAlignment="1">
      <alignment vertical="top" wrapText="1"/>
    </xf>
    <xf numFmtId="0" fontId="31" fillId="0" borderId="7" xfId="16" applyFont="1" applyBorder="1" applyAlignment="1">
      <alignment vertical="top" wrapText="1"/>
    </xf>
    <xf numFmtId="49" fontId="31" fillId="0" borderId="1" xfId="0" applyNumberFormat="1" applyFont="1" applyBorder="1" applyAlignment="1">
      <alignment vertical="center" wrapText="1"/>
    </xf>
    <xf numFmtId="49" fontId="31" fillId="0" borderId="6" xfId="0" applyNumberFormat="1" applyFont="1" applyBorder="1" applyAlignment="1">
      <alignment vertical="center" wrapText="1"/>
    </xf>
    <xf numFmtId="49" fontId="31" fillId="0" borderId="7" xfId="0" applyNumberFormat="1" applyFont="1" applyBorder="1" applyAlignment="1">
      <alignment vertical="center" wrapText="1"/>
    </xf>
    <xf numFmtId="49" fontId="31" fillId="0" borderId="1" xfId="16" applyNumberFormat="1" applyFont="1" applyBorder="1" applyAlignment="1">
      <alignment vertical="center" wrapText="1"/>
    </xf>
    <xf numFmtId="49" fontId="31" fillId="0" borderId="6" xfId="16" applyNumberFormat="1" applyFont="1" applyBorder="1" applyAlignment="1">
      <alignment vertical="center" wrapText="1"/>
    </xf>
    <xf numFmtId="49" fontId="31" fillId="0" borderId="7" xfId="16" applyNumberFormat="1" applyFont="1" applyBorder="1" applyAlignment="1">
      <alignment vertical="center" wrapText="1"/>
    </xf>
    <xf numFmtId="0" fontId="31" fillId="0" borderId="2" xfId="0" applyFont="1" applyBorder="1" applyAlignment="1">
      <alignment wrapText="1"/>
    </xf>
    <xf numFmtId="0" fontId="31" fillId="0" borderId="1" xfId="0" applyFont="1" applyBorder="1" applyAlignment="1">
      <alignment wrapText="1"/>
    </xf>
    <xf numFmtId="0" fontId="31" fillId="0" borderId="6" xfId="0" applyFont="1" applyBorder="1" applyAlignment="1">
      <alignment wrapText="1"/>
    </xf>
    <xf numFmtId="0" fontId="31" fillId="0" borderId="7" xfId="0" applyFont="1" applyBorder="1" applyAlignment="1">
      <alignment wrapText="1"/>
    </xf>
    <xf numFmtId="0" fontId="31" fillId="0" borderId="2" xfId="32" applyFont="1" applyBorder="1" applyAlignment="1">
      <alignment vertical="top" wrapText="1"/>
    </xf>
    <xf numFmtId="49" fontId="31" fillId="4" borderId="1" xfId="37" applyNumberFormat="1" applyFont="1" applyFill="1" applyBorder="1" applyAlignment="1">
      <alignment horizontal="justify" vertical="center" wrapText="1"/>
    </xf>
    <xf numFmtId="49" fontId="31" fillId="4" borderId="6" xfId="37" applyNumberFormat="1" applyFont="1" applyFill="1" applyBorder="1" applyAlignment="1">
      <alignment horizontal="justify" vertical="center" wrapText="1"/>
    </xf>
    <xf numFmtId="49" fontId="31" fillId="4" borderId="7" xfId="37" applyNumberFormat="1" applyFont="1" applyFill="1" applyBorder="1" applyAlignment="1">
      <alignment horizontal="justify" vertical="center" wrapText="1"/>
    </xf>
    <xf numFmtId="49" fontId="31" fillId="0" borderId="1" xfId="58" applyNumberFormat="1" applyFont="1" applyBorder="1" applyAlignment="1">
      <alignment vertical="center" wrapText="1"/>
    </xf>
    <xf numFmtId="49" fontId="31" fillId="0" borderId="6" xfId="58" applyNumberFormat="1" applyFont="1" applyBorder="1" applyAlignment="1">
      <alignment vertical="center" wrapText="1"/>
    </xf>
    <xf numFmtId="49" fontId="31" fillId="0" borderId="7" xfId="58" applyNumberFormat="1" applyFont="1" applyBorder="1" applyAlignment="1">
      <alignment vertical="center" wrapText="1"/>
    </xf>
    <xf numFmtId="0" fontId="31" fillId="0" borderId="1" xfId="37" applyFont="1" applyBorder="1" applyAlignment="1">
      <alignment wrapText="1"/>
    </xf>
    <xf numFmtId="0" fontId="31" fillId="0" borderId="6" xfId="37" applyFont="1" applyBorder="1" applyAlignment="1">
      <alignment wrapText="1"/>
    </xf>
    <xf numFmtId="0" fontId="31" fillId="0" borderId="7" xfId="37" applyFont="1" applyBorder="1" applyAlignment="1">
      <alignment wrapText="1"/>
    </xf>
    <xf numFmtId="0" fontId="31" fillId="0" borderId="2" xfId="37" applyFont="1" applyBorder="1" applyAlignment="1">
      <alignment wrapText="1"/>
    </xf>
    <xf numFmtId="49" fontId="31" fillId="4" borderId="17" xfId="37" applyNumberFormat="1" applyFont="1" applyFill="1" applyBorder="1" applyAlignment="1">
      <alignment horizontal="left" vertical="center" wrapText="1"/>
    </xf>
    <xf numFmtId="49" fontId="31" fillId="4" borderId="8" xfId="37" applyNumberFormat="1" applyFont="1" applyFill="1" applyBorder="1" applyAlignment="1">
      <alignment horizontal="left" vertical="center" wrapText="1"/>
    </xf>
    <xf numFmtId="49" fontId="31" fillId="4" borderId="9" xfId="37" applyNumberFormat="1" applyFont="1" applyFill="1" applyBorder="1" applyAlignment="1">
      <alignment horizontal="left" vertical="center" wrapText="1"/>
    </xf>
    <xf numFmtId="49" fontId="31" fillId="4" borderId="19" xfId="37" applyNumberFormat="1" applyFont="1" applyFill="1" applyBorder="1" applyAlignment="1">
      <alignment horizontal="left" vertical="center" wrapText="1"/>
    </xf>
    <xf numFmtId="49" fontId="31" fillId="4" borderId="11" xfId="37" applyNumberFormat="1" applyFont="1" applyFill="1" applyBorder="1" applyAlignment="1">
      <alignment horizontal="left" vertical="center" wrapText="1"/>
    </xf>
    <xf numFmtId="49" fontId="31" fillId="4" borderId="20" xfId="37" applyNumberFormat="1" applyFont="1" applyFill="1" applyBorder="1" applyAlignment="1">
      <alignment horizontal="left" vertical="center" wrapText="1"/>
    </xf>
    <xf numFmtId="3" fontId="31" fillId="4" borderId="3" xfId="37" applyNumberFormat="1" applyFont="1" applyFill="1" applyBorder="1" applyAlignment="1">
      <alignment horizontal="right" vertical="center" wrapText="1"/>
    </xf>
    <xf numFmtId="3" fontId="31" fillId="4" borderId="4" xfId="37" applyNumberFormat="1" applyFont="1" applyFill="1" applyBorder="1" applyAlignment="1">
      <alignment horizontal="right" vertical="center" wrapText="1"/>
    </xf>
    <xf numFmtId="49" fontId="31" fillId="0" borderId="1" xfId="32" applyNumberFormat="1" applyFont="1" applyBorder="1" applyAlignment="1">
      <alignment horizontal="justify" vertical="center" wrapText="1"/>
    </xf>
    <xf numFmtId="49" fontId="31" fillId="0" borderId="6" xfId="32" applyNumberFormat="1" applyFont="1" applyBorder="1" applyAlignment="1">
      <alignment horizontal="justify" vertical="center" wrapText="1"/>
    </xf>
    <xf numFmtId="49" fontId="31" fillId="0" borderId="7" xfId="32" applyNumberFormat="1" applyFont="1" applyBorder="1" applyAlignment="1">
      <alignment horizontal="justify" vertical="center" wrapText="1"/>
    </xf>
    <xf numFmtId="49" fontId="31" fillId="0" borderId="1" xfId="23" applyNumberFormat="1" applyFont="1" applyBorder="1" applyAlignment="1">
      <alignment horizontal="justify" vertical="center" wrapText="1"/>
    </xf>
    <xf numFmtId="49" fontId="31" fillId="0" borderId="6" xfId="23" applyNumberFormat="1" applyFont="1" applyBorder="1" applyAlignment="1">
      <alignment horizontal="justify" vertical="center" wrapText="1"/>
    </xf>
    <xf numFmtId="49" fontId="31" fillId="0" borderId="7" xfId="23" applyNumberFormat="1" applyFont="1" applyBorder="1" applyAlignment="1">
      <alignment horizontal="justify" vertical="center" wrapText="1"/>
    </xf>
    <xf numFmtId="49" fontId="31" fillId="0" borderId="1" xfId="23" applyNumberFormat="1" applyFont="1" applyBorder="1" applyAlignment="1">
      <alignment horizontal="left" vertical="center" wrapText="1"/>
    </xf>
    <xf numFmtId="49" fontId="31" fillId="0" borderId="6" xfId="23" applyNumberFormat="1" applyFont="1" applyBorder="1" applyAlignment="1">
      <alignment horizontal="left" vertical="center" wrapText="1"/>
    </xf>
    <xf numFmtId="49" fontId="31" fillId="0" borderId="7" xfId="23" applyNumberFormat="1" applyFont="1" applyBorder="1" applyAlignment="1">
      <alignment horizontal="left" vertical="center" wrapText="1"/>
    </xf>
    <xf numFmtId="49" fontId="31" fillId="0" borderId="17" xfId="284" applyNumberFormat="1" applyFont="1" applyBorder="1" applyAlignment="1">
      <alignment horizontal="left" vertical="center" wrapText="1"/>
    </xf>
    <xf numFmtId="49" fontId="31" fillId="0" borderId="8" xfId="284" applyNumberFormat="1" applyFont="1" applyBorder="1" applyAlignment="1">
      <alignment horizontal="left" vertical="center" wrapText="1"/>
    </xf>
    <xf numFmtId="49" fontId="31" fillId="0" borderId="9" xfId="284" applyNumberFormat="1" applyFont="1" applyBorder="1" applyAlignment="1">
      <alignment horizontal="left" vertical="center" wrapText="1"/>
    </xf>
    <xf numFmtId="49" fontId="31" fillId="0" borderId="1" xfId="284" applyNumberFormat="1" applyFont="1" applyBorder="1" applyAlignment="1">
      <alignment horizontal="left" vertical="center" wrapText="1"/>
    </xf>
    <xf numFmtId="49" fontId="31" fillId="0" borderId="6" xfId="284" applyNumberFormat="1" applyFont="1" applyBorder="1" applyAlignment="1">
      <alignment horizontal="left" vertical="center" wrapText="1"/>
    </xf>
    <xf numFmtId="49" fontId="31" fillId="0" borderId="7" xfId="284" applyNumberFormat="1" applyFont="1" applyBorder="1" applyAlignment="1">
      <alignment horizontal="left" vertical="center" wrapText="1"/>
    </xf>
    <xf numFmtId="49" fontId="31" fillId="4" borderId="1" xfId="37" applyNumberFormat="1" applyFont="1" applyFill="1" applyBorder="1" applyAlignment="1">
      <alignment horizontal="left" vertical="center" wrapText="1"/>
    </xf>
    <xf numFmtId="49" fontId="31" fillId="4" borderId="6" xfId="37" applyNumberFormat="1" applyFont="1" applyFill="1" applyBorder="1" applyAlignment="1">
      <alignment horizontal="left" vertical="center" wrapText="1"/>
    </xf>
    <xf numFmtId="49" fontId="31" fillId="4" borderId="7" xfId="37" applyNumberFormat="1" applyFont="1" applyFill="1" applyBorder="1" applyAlignment="1">
      <alignment horizontal="left" vertical="center" wrapText="1"/>
    </xf>
    <xf numFmtId="49" fontId="31" fillId="0" borderId="1" xfId="59" applyNumberFormat="1" applyFont="1" applyBorder="1" applyAlignment="1">
      <alignment horizontal="justify" vertical="center" wrapText="1"/>
    </xf>
    <xf numFmtId="49" fontId="31" fillId="0" borderId="6" xfId="59" applyNumberFormat="1" applyFont="1" applyBorder="1" applyAlignment="1">
      <alignment horizontal="justify" vertical="center" wrapText="1"/>
    </xf>
    <xf numFmtId="49" fontId="31" fillId="0" borderId="7" xfId="59" applyNumberFormat="1" applyFont="1" applyBorder="1" applyAlignment="1">
      <alignment horizontal="justify" vertical="center" wrapText="1"/>
    </xf>
    <xf numFmtId="49" fontId="31" fillId="0" borderId="1" xfId="59" applyNumberFormat="1" applyFont="1" applyBorder="1" applyAlignment="1">
      <alignment horizontal="left" vertical="center" wrapText="1"/>
    </xf>
    <xf numFmtId="49" fontId="31" fillId="0" borderId="6" xfId="59" applyNumberFormat="1" applyFont="1" applyBorder="1" applyAlignment="1">
      <alignment horizontal="left" vertical="center" wrapText="1"/>
    </xf>
    <xf numFmtId="49" fontId="31" fillId="0" borderId="7" xfId="59" applyNumberFormat="1" applyFont="1" applyBorder="1" applyAlignment="1">
      <alignment horizontal="left" vertical="center" wrapText="1"/>
    </xf>
    <xf numFmtId="49" fontId="31" fillId="4" borderId="1" xfId="47" applyNumberFormat="1" applyFont="1" applyFill="1" applyBorder="1" applyAlignment="1">
      <alignment horizontal="justify" vertical="center" wrapText="1"/>
    </xf>
    <xf numFmtId="49" fontId="31" fillId="4" borderId="6" xfId="47" applyNumberFormat="1" applyFont="1" applyFill="1" applyBorder="1" applyAlignment="1">
      <alignment horizontal="justify" vertical="center" wrapText="1"/>
    </xf>
    <xf numFmtId="49" fontId="31" fillId="4" borderId="7" xfId="47" applyNumberFormat="1" applyFont="1" applyFill="1" applyBorder="1" applyAlignment="1">
      <alignment horizontal="justify" vertical="center" wrapText="1"/>
    </xf>
    <xf numFmtId="0" fontId="31" fillId="0" borderId="1" xfId="54" applyFont="1" applyBorder="1" applyAlignment="1">
      <alignment wrapText="1"/>
    </xf>
    <xf numFmtId="0" fontId="31" fillId="0" borderId="6" xfId="54" applyFont="1" applyBorder="1" applyAlignment="1">
      <alignment wrapText="1"/>
    </xf>
    <xf numFmtId="0" fontId="31" fillId="0" borderId="7" xfId="54" applyFont="1" applyBorder="1" applyAlignment="1">
      <alignment wrapText="1"/>
    </xf>
    <xf numFmtId="0" fontId="31" fillId="0" borderId="2" xfId="54" applyFont="1" applyBorder="1" applyAlignment="1">
      <alignment wrapText="1"/>
    </xf>
    <xf numFmtId="0" fontId="31" fillId="4" borderId="1" xfId="37" applyFont="1" applyFill="1" applyBorder="1" applyAlignment="1">
      <alignment vertical="center" wrapText="1"/>
    </xf>
    <xf numFmtId="0" fontId="31" fillId="4" borderId="6" xfId="37" applyFont="1" applyFill="1" applyBorder="1" applyAlignment="1">
      <alignment vertical="center" wrapText="1"/>
    </xf>
    <xf numFmtId="0" fontId="31" fillId="4" borderId="7" xfId="37" applyFont="1" applyFill="1" applyBorder="1" applyAlignment="1">
      <alignment vertical="center" wrapText="1"/>
    </xf>
    <xf numFmtId="0" fontId="31" fillId="4" borderId="2" xfId="37" applyFont="1" applyFill="1" applyBorder="1" applyAlignment="1">
      <alignment vertical="center" wrapText="1"/>
    </xf>
    <xf numFmtId="0" fontId="29" fillId="4" borderId="6" xfId="37" applyFont="1" applyFill="1" applyBorder="1" applyAlignment="1">
      <alignment horizontal="justify" vertical="center" wrapText="1"/>
    </xf>
    <xf numFmtId="0" fontId="29" fillId="4" borderId="7" xfId="37" applyFont="1" applyFill="1" applyBorder="1" applyAlignment="1">
      <alignment horizontal="justify" vertical="center" wrapText="1"/>
    </xf>
    <xf numFmtId="0" fontId="31" fillId="0" borderId="1" xfId="58" applyFont="1" applyBorder="1" applyAlignment="1">
      <alignment wrapText="1"/>
    </xf>
    <xf numFmtId="0" fontId="31" fillId="0" borderId="6" xfId="58" applyFont="1" applyBorder="1" applyAlignment="1">
      <alignment wrapText="1"/>
    </xf>
    <xf numFmtId="0" fontId="31" fillId="0" borderId="7" xfId="58" applyFont="1" applyBorder="1" applyAlignment="1">
      <alignment wrapText="1"/>
    </xf>
    <xf numFmtId="49" fontId="31" fillId="0" borderId="17" xfId="0" applyNumberFormat="1" applyFont="1" applyFill="1" applyBorder="1" applyAlignment="1">
      <alignment horizontal="justify" vertical="top" wrapText="1"/>
    </xf>
    <xf numFmtId="49" fontId="31" fillId="0" borderId="19" xfId="0" applyNumberFormat="1" applyFont="1" applyFill="1" applyBorder="1" applyAlignment="1">
      <alignment horizontal="justify" vertical="top" wrapText="1"/>
    </xf>
    <xf numFmtId="49" fontId="31" fillId="0" borderId="11" xfId="0" applyNumberFormat="1" applyFont="1" applyFill="1" applyBorder="1" applyAlignment="1">
      <alignment horizontal="justify" vertical="top" wrapText="1"/>
    </xf>
    <xf numFmtId="49" fontId="31" fillId="0" borderId="20" xfId="0" applyNumberFormat="1" applyFont="1" applyFill="1" applyBorder="1" applyAlignment="1">
      <alignment horizontal="justify" vertical="top" wrapText="1"/>
    </xf>
    <xf numFmtId="0" fontId="32" fillId="2" borderId="3" xfId="0" applyFont="1" applyFill="1" applyBorder="1" applyAlignment="1">
      <alignment horizontal="left" vertical="top" wrapText="1"/>
    </xf>
    <xf numFmtId="0" fontId="32" fillId="2" borderId="5" xfId="0" applyFont="1" applyFill="1" applyBorder="1" applyAlignment="1">
      <alignment horizontal="left" vertical="top" wrapText="1"/>
    </xf>
    <xf numFmtId="0" fontId="32" fillId="2" borderId="4" xfId="0" applyFont="1" applyFill="1" applyBorder="1" applyAlignment="1">
      <alignment horizontal="left" vertical="top" wrapText="1"/>
    </xf>
    <xf numFmtId="49" fontId="31" fillId="0" borderId="10" xfId="0" applyNumberFormat="1" applyFont="1" applyFill="1" applyBorder="1" applyAlignment="1">
      <alignment horizontal="justify" vertical="top" wrapText="1"/>
    </xf>
    <xf numFmtId="49" fontId="31" fillId="0" borderId="0" xfId="0" applyNumberFormat="1" applyFont="1" applyFill="1" applyBorder="1" applyAlignment="1">
      <alignment horizontal="justify" vertical="top" wrapText="1"/>
    </xf>
    <xf numFmtId="49" fontId="31" fillId="0" borderId="18" xfId="0" applyNumberFormat="1" applyFont="1" applyFill="1" applyBorder="1" applyAlignment="1">
      <alignment horizontal="justify" vertical="top" wrapText="1"/>
    </xf>
    <xf numFmtId="49" fontId="33" fillId="0" borderId="3" xfId="0" applyNumberFormat="1" applyFont="1" applyFill="1" applyBorder="1" applyAlignment="1">
      <alignment horizontal="center" vertical="top" wrapText="1"/>
    </xf>
    <xf numFmtId="49" fontId="33" fillId="0" borderId="5" xfId="0" applyNumberFormat="1" applyFont="1" applyFill="1" applyBorder="1" applyAlignment="1">
      <alignment horizontal="center" vertical="top" wrapText="1"/>
    </xf>
    <xf numFmtId="49" fontId="33" fillId="0" borderId="4" xfId="0" applyNumberFormat="1" applyFont="1" applyFill="1" applyBorder="1" applyAlignment="1">
      <alignment horizontal="center" vertical="top" wrapText="1"/>
    </xf>
    <xf numFmtId="49" fontId="31" fillId="4" borderId="1" xfId="0" applyNumberFormat="1" applyFont="1" applyFill="1" applyBorder="1" applyAlignment="1">
      <alignment horizontal="justify" vertical="center" wrapText="1"/>
    </xf>
    <xf numFmtId="49" fontId="31" fillId="4" borderId="6" xfId="0" applyNumberFormat="1" applyFont="1" applyFill="1" applyBorder="1" applyAlignment="1">
      <alignment horizontal="justify" vertical="center" wrapText="1"/>
    </xf>
    <xf numFmtId="49" fontId="31" fillId="4" borderId="7" xfId="0" applyNumberFormat="1" applyFont="1" applyFill="1" applyBorder="1" applyAlignment="1">
      <alignment horizontal="justify" vertical="center" wrapText="1"/>
    </xf>
    <xf numFmtId="49" fontId="31" fillId="0" borderId="1" xfId="4" applyNumberFormat="1" applyFont="1" applyFill="1" applyBorder="1" applyAlignment="1">
      <alignment horizontal="left" vertical="top" wrapText="1"/>
    </xf>
    <xf numFmtId="49" fontId="31" fillId="0" borderId="6" xfId="4" applyNumberFormat="1" applyFont="1" applyFill="1" applyBorder="1" applyAlignment="1">
      <alignment horizontal="left" vertical="top" wrapText="1"/>
    </xf>
    <xf numFmtId="49" fontId="31" fillId="0" borderId="7" xfId="4" applyNumberFormat="1" applyFont="1" applyFill="1" applyBorder="1" applyAlignment="1">
      <alignment horizontal="left" vertical="top" wrapText="1"/>
    </xf>
    <xf numFmtId="49" fontId="31" fillId="0" borderId="1" xfId="0" applyNumberFormat="1" applyFont="1" applyBorder="1" applyAlignment="1">
      <alignment horizontal="justify" vertical="center" wrapText="1"/>
    </xf>
    <xf numFmtId="49" fontId="31" fillId="0" borderId="6" xfId="0" applyNumberFormat="1" applyFont="1" applyBorder="1" applyAlignment="1">
      <alignment horizontal="justify" vertical="center" wrapText="1"/>
    </xf>
    <xf numFmtId="49" fontId="31" fillId="0" borderId="7" xfId="0" applyNumberFormat="1" applyFont="1" applyBorder="1" applyAlignment="1">
      <alignment horizontal="justify" vertical="center" wrapText="1"/>
    </xf>
    <xf numFmtId="49" fontId="31" fillId="0" borderId="1" xfId="4" applyNumberFormat="1" applyFont="1" applyFill="1" applyBorder="1" applyAlignment="1">
      <alignment horizontal="left" vertical="center" wrapText="1"/>
    </xf>
    <xf numFmtId="49" fontId="31" fillId="0" borderId="6" xfId="4" applyNumberFormat="1" applyFont="1" applyFill="1" applyBorder="1" applyAlignment="1">
      <alignment horizontal="left" vertical="center" wrapText="1"/>
    </xf>
    <xf numFmtId="49" fontId="31" fillId="0" borderId="7" xfId="4" applyNumberFormat="1" applyFont="1" applyFill="1" applyBorder="1" applyAlignment="1">
      <alignment horizontal="left" vertical="center" wrapText="1"/>
    </xf>
    <xf numFmtId="49" fontId="31" fillId="0" borderId="1" xfId="0" quotePrefix="1" applyNumberFormat="1" applyFont="1" applyFill="1" applyBorder="1" applyAlignment="1">
      <alignment horizontal="justify" vertical="center" wrapText="1"/>
    </xf>
    <xf numFmtId="49" fontId="31" fillId="0" borderId="6" xfId="0" quotePrefix="1" applyNumberFormat="1" applyFont="1" applyFill="1" applyBorder="1" applyAlignment="1">
      <alignment horizontal="justify" vertical="center" wrapText="1"/>
    </xf>
    <xf numFmtId="49" fontId="31" fillId="0" borderId="7" xfId="0" quotePrefix="1" applyNumberFormat="1" applyFont="1" applyFill="1" applyBorder="1" applyAlignment="1">
      <alignment horizontal="justify" vertical="center" wrapText="1"/>
    </xf>
    <xf numFmtId="0" fontId="29" fillId="0" borderId="6" xfId="0" applyFont="1" applyFill="1" applyBorder="1" applyAlignment="1">
      <alignment horizontal="justify" vertical="top" wrapText="1"/>
    </xf>
    <xf numFmtId="0" fontId="29" fillId="0" borderId="7" xfId="0" applyFont="1" applyFill="1" applyBorder="1" applyAlignment="1">
      <alignment horizontal="justify" vertical="top" wrapText="1"/>
    </xf>
    <xf numFmtId="49" fontId="29" fillId="0" borderId="6" xfId="0" applyNumberFormat="1" applyFont="1" applyFill="1" applyBorder="1" applyAlignment="1">
      <alignment horizontal="justify" vertical="top" wrapText="1"/>
    </xf>
    <xf numFmtId="49" fontId="29" fillId="0" borderId="7" xfId="0" applyNumberFormat="1" applyFont="1" applyFill="1" applyBorder="1" applyAlignment="1">
      <alignment horizontal="justify" vertical="top" wrapText="1"/>
    </xf>
    <xf numFmtId="49" fontId="37" fillId="0" borderId="1" xfId="66" applyNumberFormat="1" applyFont="1" applyBorder="1" applyAlignment="1">
      <alignment horizontal="left" vertical="top" wrapText="1"/>
    </xf>
    <xf numFmtId="49" fontId="37" fillId="0" borderId="6" xfId="66" applyNumberFormat="1" applyFont="1" applyBorder="1" applyAlignment="1">
      <alignment horizontal="left" vertical="top" wrapText="1"/>
    </xf>
    <xf numFmtId="0" fontId="29" fillId="0" borderId="0" xfId="66" applyFont="1" applyAlignment="1">
      <alignment horizontal="justify" vertical="center" wrapText="1"/>
    </xf>
    <xf numFmtId="49" fontId="31" fillId="0" borderId="1" xfId="66" applyNumberFormat="1" applyFont="1" applyBorder="1" applyAlignment="1">
      <alignment horizontal="justify" vertical="top" wrapText="1"/>
    </xf>
    <xf numFmtId="0" fontId="29" fillId="0" borderId="6" xfId="66" applyFont="1" applyBorder="1" applyAlignment="1">
      <alignment horizontal="justify" vertical="top" wrapText="1"/>
    </xf>
    <xf numFmtId="0" fontId="29" fillId="0" borderId="7" xfId="66" applyFont="1" applyBorder="1" applyAlignment="1">
      <alignment horizontal="justify" vertical="top" wrapText="1"/>
    </xf>
    <xf numFmtId="49" fontId="31" fillId="0" borderId="0" xfId="28" applyNumberFormat="1" applyFont="1" applyAlignment="1">
      <alignment horizontal="center" vertical="center" wrapText="1"/>
    </xf>
    <xf numFmtId="49" fontId="29" fillId="0" borderId="0" xfId="28" applyNumberFormat="1" applyFont="1" applyAlignment="1">
      <alignment wrapText="1"/>
    </xf>
    <xf numFmtId="0" fontId="11" fillId="0" borderId="0" xfId="0" applyFont="1" applyFill="1" applyAlignment="1">
      <alignment wrapText="1"/>
    </xf>
    <xf numFmtId="0" fontId="51" fillId="0" borderId="0" xfId="2" applyFont="1" applyFill="1" applyAlignment="1">
      <alignment horizontal="center" vertical="top" wrapText="1"/>
    </xf>
    <xf numFmtId="0" fontId="49" fillId="0" borderId="0" xfId="0" applyFont="1" applyFill="1" applyAlignment="1">
      <alignment wrapText="1"/>
    </xf>
    <xf numFmtId="0" fontId="11" fillId="0" borderId="0" xfId="0" applyFont="1"/>
    <xf numFmtId="0" fontId="11" fillId="0" borderId="0" xfId="2" applyFont="1" applyFill="1" applyAlignment="1">
      <alignment wrapText="1"/>
    </xf>
    <xf numFmtId="0" fontId="50" fillId="0" borderId="0" xfId="2" applyFont="1" applyFill="1" applyBorder="1" applyAlignment="1">
      <alignment vertical="center" wrapText="1"/>
    </xf>
    <xf numFmtId="1" fontId="49" fillId="0" borderId="0" xfId="0" applyNumberFormat="1" applyFont="1" applyFill="1" applyAlignment="1">
      <alignment wrapText="1"/>
    </xf>
    <xf numFmtId="0" fontId="50" fillId="2" borderId="0" xfId="0" applyFont="1" applyFill="1" applyBorder="1" applyAlignment="1">
      <alignment horizontal="left" vertical="top" wrapText="1"/>
    </xf>
    <xf numFmtId="0" fontId="50" fillId="0" borderId="0" xfId="0" applyFont="1" applyFill="1" applyAlignment="1">
      <alignment horizontal="left" wrapText="1"/>
    </xf>
    <xf numFmtId="0" fontId="50" fillId="2" borderId="0" xfId="2" applyFont="1" applyFill="1" applyBorder="1" applyAlignment="1">
      <alignment horizontal="left" vertical="top" wrapText="1"/>
    </xf>
    <xf numFmtId="0" fontId="50" fillId="0" borderId="0" xfId="2" applyFont="1" applyFill="1" applyBorder="1" applyAlignment="1">
      <alignment horizontal="justify" vertical="center" wrapText="1"/>
    </xf>
    <xf numFmtId="0" fontId="11" fillId="0" borderId="0" xfId="0" applyFont="1" applyFill="1" applyAlignment="1">
      <alignment horizontal="justify" vertical="center" wrapText="1"/>
    </xf>
    <xf numFmtId="0" fontId="50" fillId="2" borderId="0" xfId="0" applyFont="1" applyFill="1" applyBorder="1" applyAlignment="1">
      <alignment vertical="top" wrapText="1"/>
    </xf>
    <xf numFmtId="0" fontId="52" fillId="2" borderId="0" xfId="0" applyFont="1" applyFill="1" applyBorder="1" applyAlignment="1">
      <alignment vertical="top" wrapText="1"/>
    </xf>
    <xf numFmtId="0" fontId="53" fillId="0" borderId="0" xfId="0" applyFont="1" applyFill="1" applyBorder="1" applyAlignment="1">
      <alignment vertical="top" wrapText="1"/>
    </xf>
    <xf numFmtId="0" fontId="11" fillId="0" borderId="0" xfId="0" applyFont="1" applyBorder="1" applyAlignment="1">
      <alignment wrapText="1"/>
    </xf>
    <xf numFmtId="0" fontId="13" fillId="0" borderId="2" xfId="0" applyFont="1" applyFill="1" applyBorder="1" applyAlignment="1">
      <alignment horizontal="center" wrapText="1"/>
    </xf>
    <xf numFmtId="0" fontId="50" fillId="0" borderId="2" xfId="0" applyFont="1" applyFill="1" applyBorder="1" applyAlignment="1">
      <alignment horizontal="center" vertical="center" wrapText="1"/>
    </xf>
    <xf numFmtId="1" fontId="49" fillId="3" borderId="0" xfId="0" applyNumberFormat="1" applyFont="1" applyFill="1" applyAlignment="1">
      <alignment horizontal="center" wrapText="1"/>
    </xf>
    <xf numFmtId="0" fontId="11" fillId="0" borderId="0" xfId="0" applyFont="1" applyAlignment="1">
      <alignment horizontal="center" wrapText="1"/>
    </xf>
    <xf numFmtId="49" fontId="52" fillId="0" borderId="2" xfId="0" applyNumberFormat="1" applyFont="1" applyFill="1" applyBorder="1" applyAlignment="1">
      <alignment horizontal="left" vertical="top" wrapText="1"/>
    </xf>
    <xf numFmtId="0" fontId="50" fillId="2" borderId="2" xfId="0" applyFont="1" applyFill="1" applyBorder="1" applyAlignment="1">
      <alignment vertical="top" wrapText="1"/>
    </xf>
    <xf numFmtId="49" fontId="49" fillId="0" borderId="6" xfId="0" applyNumberFormat="1" applyFont="1" applyBorder="1" applyAlignment="1">
      <alignment horizontal="justify" vertical="top" wrapText="1"/>
    </xf>
    <xf numFmtId="49" fontId="49" fillId="0" borderId="7" xfId="0" applyNumberFormat="1" applyFont="1" applyBorder="1" applyAlignment="1">
      <alignment horizontal="justify" vertical="top" wrapText="1"/>
    </xf>
    <xf numFmtId="1" fontId="49" fillId="3" borderId="6" xfId="0" applyNumberFormat="1" applyFont="1" applyFill="1" applyBorder="1" applyAlignment="1">
      <alignment wrapText="1"/>
    </xf>
    <xf numFmtId="0" fontId="49" fillId="3" borderId="6" xfId="0" applyFont="1" applyFill="1" applyBorder="1" applyAlignment="1">
      <alignment wrapText="1"/>
    </xf>
    <xf numFmtId="49" fontId="52" fillId="0" borderId="4" xfId="0" applyNumberFormat="1" applyFont="1" applyFill="1" applyBorder="1" applyAlignment="1">
      <alignment horizontal="left" vertical="top" wrapText="1"/>
    </xf>
    <xf numFmtId="49" fontId="49" fillId="0" borderId="1" xfId="9" applyNumberFormat="1" applyFont="1" applyBorder="1" applyAlignment="1">
      <alignment horizontal="justify" vertical="top" wrapText="1"/>
    </xf>
    <xf numFmtId="0" fontId="11" fillId="0" borderId="6" xfId="9" applyFont="1" applyBorder="1" applyAlignment="1">
      <alignment horizontal="justify" vertical="top" wrapText="1"/>
    </xf>
    <xf numFmtId="0" fontId="11" fillId="0" borderId="7" xfId="9" applyFont="1" applyBorder="1" applyAlignment="1">
      <alignment horizontal="justify" vertical="top" wrapText="1"/>
    </xf>
    <xf numFmtId="1" fontId="49" fillId="3" borderId="8" xfId="0" applyNumberFormat="1" applyFont="1" applyFill="1" applyBorder="1" applyAlignment="1">
      <alignment wrapText="1"/>
    </xf>
    <xf numFmtId="0" fontId="49" fillId="3" borderId="8" xfId="0" applyFont="1" applyFill="1" applyBorder="1" applyAlignment="1">
      <alignment wrapText="1"/>
    </xf>
    <xf numFmtId="49" fontId="52" fillId="0" borderId="5" xfId="0" applyNumberFormat="1" applyFont="1" applyFill="1" applyBorder="1" applyAlignment="1">
      <alignment horizontal="left" vertical="top" wrapText="1"/>
    </xf>
    <xf numFmtId="0" fontId="50" fillId="2" borderId="3" xfId="0" applyFont="1" applyFill="1" applyBorder="1" applyAlignment="1">
      <alignment vertical="top" wrapText="1"/>
    </xf>
    <xf numFmtId="49" fontId="49" fillId="4" borderId="8" xfId="0" applyNumberFormat="1" applyFont="1" applyFill="1" applyBorder="1" applyAlignment="1">
      <alignment horizontal="justify" vertical="top" wrapText="1"/>
    </xf>
    <xf numFmtId="49" fontId="49" fillId="4" borderId="9" xfId="0" applyNumberFormat="1" applyFont="1" applyFill="1" applyBorder="1" applyAlignment="1">
      <alignment horizontal="justify" vertical="top" wrapText="1"/>
    </xf>
    <xf numFmtId="0" fontId="50" fillId="2" borderId="2" xfId="0" applyFont="1" applyFill="1" applyBorder="1" applyAlignment="1">
      <alignment vertical="top" wrapText="1"/>
    </xf>
    <xf numFmtId="0" fontId="11" fillId="2" borderId="2" xfId="0" applyFont="1" applyFill="1" applyBorder="1" applyAlignment="1">
      <alignment vertical="top" wrapText="1"/>
    </xf>
    <xf numFmtId="49" fontId="49" fillId="0" borderId="2" xfId="0" applyNumberFormat="1" applyFont="1" applyBorder="1" applyAlignment="1">
      <alignment horizontal="justify" vertical="top" wrapText="1"/>
    </xf>
    <xf numFmtId="49" fontId="11" fillId="0" borderId="2" xfId="0" applyNumberFormat="1" applyFont="1" applyBorder="1" applyAlignment="1">
      <alignment horizontal="justify" vertical="top" wrapText="1"/>
    </xf>
    <xf numFmtId="0" fontId="11" fillId="0" borderId="10" xfId="0" applyFont="1" applyFill="1" applyBorder="1" applyAlignment="1">
      <alignment wrapText="1"/>
    </xf>
    <xf numFmtId="49" fontId="52" fillId="0" borderId="3" xfId="0" applyNumberFormat="1" applyFont="1" applyFill="1" applyBorder="1" applyAlignment="1">
      <alignment horizontal="left" vertical="top" wrapText="1"/>
    </xf>
    <xf numFmtId="0" fontId="55" fillId="0" borderId="2" xfId="0" applyFont="1" applyFill="1" applyBorder="1" applyAlignment="1">
      <alignment vertical="top" wrapText="1"/>
    </xf>
    <xf numFmtId="0" fontId="56" fillId="0" borderId="2" xfId="0" applyFont="1" applyFill="1" applyBorder="1" applyAlignment="1">
      <alignment vertical="top" wrapText="1"/>
    </xf>
    <xf numFmtId="49" fontId="55" fillId="0" borderId="1" xfId="0" applyNumberFormat="1" applyFont="1" applyFill="1" applyBorder="1" applyAlignment="1">
      <alignment horizontal="justify" vertical="top" wrapText="1"/>
    </xf>
    <xf numFmtId="49" fontId="56" fillId="0" borderId="6" xfId="0" applyNumberFormat="1" applyFont="1" applyFill="1" applyBorder="1" applyAlignment="1">
      <alignment horizontal="justify" vertical="top" wrapText="1"/>
    </xf>
    <xf numFmtId="49" fontId="56" fillId="0" borderId="7" xfId="0" applyNumberFormat="1" applyFont="1" applyFill="1" applyBorder="1" applyAlignment="1">
      <alignment horizontal="justify" vertical="top" wrapText="1"/>
    </xf>
    <xf numFmtId="1" fontId="49" fillId="3" borderId="0" xfId="0" applyNumberFormat="1" applyFont="1" applyFill="1" applyAlignment="1">
      <alignment wrapText="1"/>
    </xf>
    <xf numFmtId="0" fontId="49" fillId="3" borderId="0" xfId="0" applyFont="1" applyFill="1" applyAlignment="1">
      <alignment wrapText="1"/>
    </xf>
    <xf numFmtId="49" fontId="11" fillId="0" borderId="4" xfId="0" applyNumberFormat="1" applyFont="1" applyBorder="1" applyAlignment="1">
      <alignment horizontal="left" vertical="top" wrapText="1"/>
    </xf>
    <xf numFmtId="49" fontId="56" fillId="0" borderId="6" xfId="0" applyNumberFormat="1" applyFont="1" applyBorder="1" applyAlignment="1">
      <alignment horizontal="justify" vertical="top" wrapText="1"/>
    </xf>
    <xf numFmtId="49" fontId="56" fillId="0" borderId="7" xfId="0" applyNumberFormat="1" applyFont="1" applyBorder="1" applyAlignment="1">
      <alignment horizontal="justify" vertical="top" wrapText="1"/>
    </xf>
    <xf numFmtId="49" fontId="52" fillId="0" borderId="3" xfId="0" applyNumberFormat="1" applyFont="1" applyBorder="1" applyAlignment="1">
      <alignment horizontal="left" vertical="top" wrapText="1"/>
    </xf>
    <xf numFmtId="0" fontId="50" fillId="2" borderId="2" xfId="0" applyFont="1" applyFill="1" applyBorder="1" applyAlignment="1">
      <alignment horizontal="justify" vertical="top" wrapText="1"/>
    </xf>
    <xf numFmtId="0" fontId="11" fillId="2" borderId="2" xfId="0" applyFont="1" applyFill="1" applyBorder="1" applyAlignment="1">
      <alignment horizontal="justify" vertical="top" wrapText="1"/>
    </xf>
    <xf numFmtId="0" fontId="50" fillId="2" borderId="1" xfId="0" applyFont="1" applyFill="1" applyBorder="1" applyAlignment="1">
      <alignment horizontal="justify" vertical="top" wrapText="1"/>
    </xf>
    <xf numFmtId="0" fontId="11" fillId="2" borderId="6" xfId="0" applyFont="1" applyFill="1" applyBorder="1" applyAlignment="1">
      <alignment horizontal="justify" vertical="top" wrapText="1"/>
    </xf>
    <xf numFmtId="0" fontId="11" fillId="2" borderId="7" xfId="0" applyFont="1" applyFill="1" applyBorder="1" applyAlignment="1">
      <alignment horizontal="justify" vertical="top" wrapText="1"/>
    </xf>
    <xf numFmtId="1" fontId="11" fillId="0" borderId="0" xfId="0" applyNumberFormat="1" applyFont="1" applyFill="1" applyAlignment="1">
      <alignment wrapText="1"/>
    </xf>
    <xf numFmtId="49" fontId="11" fillId="0" borderId="5" xfId="0" applyNumberFormat="1" applyFont="1" applyBorder="1" applyAlignment="1">
      <alignment horizontal="left" vertical="top" wrapText="1"/>
    </xf>
    <xf numFmtId="49" fontId="49" fillId="0" borderId="2" xfId="9" applyNumberFormat="1" applyFont="1" applyBorder="1" applyAlignment="1">
      <alignment horizontal="justify" vertical="top" wrapText="1"/>
    </xf>
    <xf numFmtId="49" fontId="11" fillId="0" borderId="2" xfId="9" applyNumberFormat="1" applyFont="1" applyBorder="1" applyAlignment="1">
      <alignment horizontal="justify" vertical="top" wrapText="1"/>
    </xf>
    <xf numFmtId="49" fontId="49" fillId="0" borderId="6" xfId="9" applyNumberFormat="1" applyFont="1" applyBorder="1" applyAlignment="1">
      <alignment horizontal="justify" vertical="top" wrapText="1"/>
    </xf>
    <xf numFmtId="49" fontId="49" fillId="0" borderId="7" xfId="9" applyNumberFormat="1" applyFont="1" applyBorder="1" applyAlignment="1">
      <alignment horizontal="justify" vertical="top" wrapText="1"/>
    </xf>
    <xf numFmtId="49" fontId="11" fillId="0" borderId="5" xfId="0" applyNumberFormat="1" applyFont="1" applyBorder="1" applyAlignment="1">
      <alignment horizontal="left" vertical="top" wrapText="1"/>
    </xf>
    <xf numFmtId="49" fontId="49" fillId="0" borderId="2" xfId="0" quotePrefix="1" applyNumberFormat="1" applyFont="1" applyFill="1" applyBorder="1" applyAlignment="1">
      <alignment horizontal="justify" vertical="top" wrapText="1"/>
    </xf>
    <xf numFmtId="49" fontId="11" fillId="0" borderId="2" xfId="0" applyNumberFormat="1" applyFont="1" applyFill="1" applyBorder="1" applyAlignment="1">
      <alignment horizontal="justify" vertical="top" wrapText="1"/>
    </xf>
    <xf numFmtId="49" fontId="49" fillId="0" borderId="6" xfId="0" applyNumberFormat="1" applyFont="1" applyFill="1" applyBorder="1" applyAlignment="1">
      <alignment horizontal="left" vertical="top" wrapText="1"/>
    </xf>
    <xf numFmtId="49" fontId="49" fillId="0" borderId="7" xfId="0" applyNumberFormat="1" applyFont="1" applyFill="1" applyBorder="1" applyAlignment="1">
      <alignment horizontal="left" vertical="top" wrapText="1"/>
    </xf>
    <xf numFmtId="0" fontId="50" fillId="2" borderId="1" xfId="0" applyFont="1" applyFill="1" applyBorder="1" applyAlignment="1">
      <alignment horizontal="left" vertical="top" wrapText="1"/>
    </xf>
    <xf numFmtId="0" fontId="50" fillId="2" borderId="6" xfId="0" applyFont="1" applyFill="1" applyBorder="1" applyAlignment="1">
      <alignment horizontal="left" vertical="top" wrapText="1"/>
    </xf>
    <xf numFmtId="0" fontId="50" fillId="2" borderId="7" xfId="0" applyFont="1" applyFill="1" applyBorder="1" applyAlignment="1">
      <alignment horizontal="left" vertical="top" wrapText="1"/>
    </xf>
    <xf numFmtId="49" fontId="52" fillId="0" borderId="5" xfId="0" applyNumberFormat="1" applyFont="1" applyBorder="1" applyAlignment="1">
      <alignment horizontal="left" vertical="top" wrapText="1"/>
    </xf>
    <xf numFmtId="0" fontId="13" fillId="2" borderId="2" xfId="0" applyFont="1" applyFill="1" applyBorder="1" applyAlignment="1">
      <alignment horizontal="left" wrapText="1"/>
    </xf>
    <xf numFmtId="0" fontId="11" fillId="0" borderId="0" xfId="0" applyFont="1" applyFill="1"/>
    <xf numFmtId="0" fontId="50" fillId="2" borderId="1" xfId="0" applyFont="1" applyFill="1" applyBorder="1" applyAlignment="1">
      <alignment horizontal="left" wrapText="1"/>
    </xf>
    <xf numFmtId="0" fontId="11" fillId="2" borderId="6" xfId="0" applyFont="1" applyFill="1" applyBorder="1" applyAlignment="1">
      <alignment horizontal="left" wrapText="1"/>
    </xf>
    <xf numFmtId="0" fontId="11" fillId="2" borderId="7" xfId="0" applyFont="1" applyFill="1" applyBorder="1" applyAlignment="1">
      <alignment horizontal="left" wrapText="1"/>
    </xf>
    <xf numFmtId="3" fontId="49" fillId="0" borderId="2" xfId="0" applyNumberFormat="1" applyFont="1" applyFill="1" applyBorder="1" applyAlignment="1">
      <alignment horizontal="right" vertical="center" wrapText="1"/>
    </xf>
    <xf numFmtId="3" fontId="49" fillId="0" borderId="3" xfId="0" applyNumberFormat="1" applyFont="1" applyFill="1" applyBorder="1" applyAlignment="1">
      <alignment horizontal="right" vertical="center" wrapText="1"/>
    </xf>
    <xf numFmtId="0" fontId="49" fillId="0" borderId="3" xfId="0" applyNumberFormat="1" applyFont="1" applyFill="1" applyBorder="1" applyAlignment="1">
      <alignment horizontal="center" vertical="center" wrapText="1"/>
    </xf>
    <xf numFmtId="3" fontId="50" fillId="0" borderId="2" xfId="0" applyNumberFormat="1" applyFont="1" applyFill="1" applyBorder="1" applyAlignment="1">
      <alignment horizontal="right" vertical="center" wrapText="1"/>
    </xf>
    <xf numFmtId="3" fontId="50" fillId="0" borderId="2" xfId="0" applyNumberFormat="1" applyFont="1" applyFill="1" applyBorder="1" applyAlignment="1">
      <alignment horizontal="center" vertical="center" wrapText="1"/>
    </xf>
    <xf numFmtId="0" fontId="49" fillId="0" borderId="2" xfId="0" applyNumberFormat="1" applyFont="1" applyFill="1" applyBorder="1" applyAlignment="1">
      <alignment horizontal="center" vertical="center" wrapText="1"/>
    </xf>
    <xf numFmtId="0" fontId="49" fillId="2" borderId="7" xfId="0" applyFont="1" applyFill="1" applyBorder="1" applyAlignment="1">
      <alignment horizontal="left" vertical="top" wrapText="1"/>
    </xf>
    <xf numFmtId="49" fontId="49" fillId="2" borderId="7" xfId="0" applyNumberFormat="1" applyFont="1" applyFill="1" applyBorder="1" applyAlignment="1">
      <alignment horizontal="left" vertical="top" wrapText="1"/>
    </xf>
    <xf numFmtId="49" fontId="49" fillId="2" borderId="2" xfId="0" applyNumberFormat="1" applyFont="1" applyFill="1" applyBorder="1" applyAlignment="1">
      <alignment horizontal="left" vertical="top" wrapText="1"/>
    </xf>
    <xf numFmtId="3" fontId="49" fillId="0" borderId="2" xfId="0" applyNumberFormat="1" applyFont="1" applyFill="1" applyBorder="1" applyAlignment="1">
      <alignment horizontal="right" wrapText="1"/>
    </xf>
    <xf numFmtId="3" fontId="49" fillId="0" borderId="2" xfId="14" applyNumberFormat="1" applyFont="1" applyFill="1" applyBorder="1" applyAlignment="1">
      <alignment horizontal="right" vertical="center" wrapText="1"/>
    </xf>
    <xf numFmtId="4" fontId="11" fillId="0" borderId="0" xfId="0" applyNumberFormat="1" applyFont="1" applyFill="1" applyAlignment="1">
      <alignment wrapText="1"/>
    </xf>
    <xf numFmtId="4" fontId="11" fillId="0" borderId="0" xfId="0" applyNumberFormat="1" applyFont="1" applyFill="1"/>
    <xf numFmtId="49" fontId="52" fillId="0" borderId="4" xfId="0" applyNumberFormat="1" applyFont="1" applyBorder="1" applyAlignment="1">
      <alignment horizontal="left" vertical="top" wrapText="1"/>
    </xf>
    <xf numFmtId="49" fontId="49" fillId="0" borderId="2" xfId="0" applyNumberFormat="1" applyFont="1" applyFill="1" applyBorder="1" applyAlignment="1">
      <alignment horizontal="center" vertical="center" wrapText="1"/>
    </xf>
    <xf numFmtId="49" fontId="49" fillId="0" borderId="2" xfId="0" quotePrefix="1" applyNumberFormat="1" applyFont="1" applyFill="1" applyBorder="1" applyAlignment="1">
      <alignment horizontal="center" vertical="center" wrapText="1"/>
    </xf>
    <xf numFmtId="0" fontId="49" fillId="0" borderId="2" xfId="0" applyNumberFormat="1" applyFont="1" applyFill="1" applyBorder="1" applyAlignment="1">
      <alignment horizontal="right" vertical="center" wrapText="1"/>
    </xf>
    <xf numFmtId="0" fontId="50" fillId="2" borderId="1" xfId="0" applyFont="1" applyFill="1" applyBorder="1" applyAlignment="1">
      <alignment horizontal="left" vertical="center" wrapText="1"/>
    </xf>
    <xf numFmtId="0" fontId="50" fillId="2" borderId="6" xfId="0" applyFont="1" applyFill="1" applyBorder="1" applyAlignment="1">
      <alignment horizontal="left" vertical="center" wrapText="1"/>
    </xf>
    <xf numFmtId="0" fontId="50" fillId="2" borderId="7" xfId="0" applyFont="1" applyFill="1" applyBorder="1" applyAlignment="1">
      <alignment horizontal="left" vertical="center" wrapText="1"/>
    </xf>
    <xf numFmtId="0" fontId="49" fillId="2" borderId="1" xfId="0" applyFont="1" applyFill="1" applyBorder="1" applyAlignment="1">
      <alignment horizontal="left" vertical="center" wrapText="1"/>
    </xf>
    <xf numFmtId="0" fontId="49" fillId="2" borderId="6" xfId="0" applyFont="1" applyFill="1" applyBorder="1" applyAlignment="1">
      <alignment horizontal="left" vertical="center" wrapText="1"/>
    </xf>
    <xf numFmtId="0" fontId="49" fillId="2" borderId="7" xfId="0" applyFont="1" applyFill="1" applyBorder="1" applyAlignment="1">
      <alignment horizontal="left" vertical="center" wrapText="1"/>
    </xf>
    <xf numFmtId="0" fontId="52" fillId="2" borderId="2" xfId="0" applyFont="1" applyFill="1" applyBorder="1" applyAlignment="1">
      <alignment horizontal="center" vertical="center" wrapText="1"/>
    </xf>
    <xf numFmtId="0" fontId="49" fillId="0" borderId="1" xfId="0" applyFont="1" applyBorder="1" applyAlignment="1">
      <alignment vertical="top" wrapText="1"/>
    </xf>
    <xf numFmtId="0" fontId="49" fillId="0" borderId="6" xfId="0" applyFont="1" applyBorder="1" applyAlignment="1">
      <alignment vertical="top" wrapText="1"/>
    </xf>
    <xf numFmtId="0" fontId="49" fillId="0" borderId="7" xfId="0" applyFont="1" applyBorder="1" applyAlignment="1">
      <alignment vertical="top" wrapText="1"/>
    </xf>
    <xf numFmtId="0" fontId="11" fillId="0" borderId="6" xfId="0" applyFont="1" applyBorder="1" applyAlignment="1">
      <alignment vertical="top" wrapText="1"/>
    </xf>
    <xf numFmtId="0" fontId="11" fillId="0" borderId="7" xfId="0" applyFont="1" applyBorder="1" applyAlignment="1">
      <alignment vertical="top" wrapText="1"/>
    </xf>
    <xf numFmtId="1" fontId="49" fillId="0" borderId="2" xfId="0" applyNumberFormat="1" applyFont="1" applyBorder="1" applyAlignment="1">
      <alignment horizontal="right" vertical="center" wrapText="1"/>
    </xf>
    <xf numFmtId="9" fontId="11" fillId="0" borderId="0" xfId="0" applyNumberFormat="1" applyFont="1" applyFill="1" applyAlignment="1">
      <alignment wrapText="1"/>
    </xf>
    <xf numFmtId="3" fontId="11" fillId="0" borderId="0" xfId="0" applyNumberFormat="1" applyFont="1" applyFill="1" applyAlignment="1">
      <alignment wrapText="1"/>
    </xf>
    <xf numFmtId="49" fontId="52" fillId="0" borderId="5" xfId="0" applyNumberFormat="1" applyFont="1" applyBorder="1" applyAlignment="1">
      <alignment horizontal="left" vertical="top" wrapText="1"/>
    </xf>
    <xf numFmtId="49" fontId="49" fillId="0" borderId="17" xfId="0" applyNumberFormat="1" applyFont="1" applyBorder="1" applyAlignment="1">
      <alignment horizontal="center" vertical="center" wrapText="1"/>
    </xf>
    <xf numFmtId="49" fontId="49" fillId="0" borderId="8" xfId="0" applyNumberFormat="1" applyFont="1" applyBorder="1" applyAlignment="1">
      <alignment horizontal="center" vertical="center" wrapText="1"/>
    </xf>
    <xf numFmtId="49" fontId="49" fillId="0" borderId="9" xfId="0" applyNumberFormat="1" applyFont="1" applyBorder="1" applyAlignment="1">
      <alignment horizontal="center" vertical="center" wrapText="1"/>
    </xf>
    <xf numFmtId="49" fontId="49" fillId="0" borderId="1" xfId="0" applyNumberFormat="1" applyFont="1" applyBorder="1" applyAlignment="1">
      <alignment horizontal="justify" vertical="center"/>
    </xf>
    <xf numFmtId="49" fontId="49" fillId="0" borderId="6" xfId="0" applyNumberFormat="1" applyFont="1" applyBorder="1" applyAlignment="1">
      <alignment horizontal="justify" vertical="center"/>
    </xf>
    <xf numFmtId="49" fontId="49" fillId="0" borderId="7" xfId="0" applyNumberFormat="1" applyFont="1" applyBorder="1" applyAlignment="1">
      <alignment horizontal="justify" vertical="center"/>
    </xf>
    <xf numFmtId="49" fontId="49" fillId="0" borderId="1" xfId="0" applyNumberFormat="1" applyFont="1" applyBorder="1" applyAlignment="1">
      <alignment horizontal="justify" vertical="top" wrapText="1"/>
    </xf>
    <xf numFmtId="49" fontId="49" fillId="0" borderId="1" xfId="0" applyNumberFormat="1" applyFont="1" applyBorder="1" applyAlignment="1">
      <alignment horizontal="justify" vertical="top"/>
    </xf>
    <xf numFmtId="49" fontId="49" fillId="0" borderId="6" xfId="0" applyNumberFormat="1" applyFont="1" applyBorder="1" applyAlignment="1">
      <alignment horizontal="justify" vertical="top"/>
    </xf>
    <xf numFmtId="49" fontId="49" fillId="0" borderId="7" xfId="0" applyNumberFormat="1" applyFont="1" applyBorder="1" applyAlignment="1">
      <alignment horizontal="justify" vertical="top"/>
    </xf>
    <xf numFmtId="3" fontId="49" fillId="0" borderId="2" xfId="0" applyNumberFormat="1" applyFont="1" applyBorder="1" applyAlignment="1">
      <alignment horizontal="right" vertical="center" wrapText="1"/>
    </xf>
    <xf numFmtId="0" fontId="11" fillId="0" borderId="0" xfId="0" applyFont="1" applyAlignment="1">
      <alignment wrapText="1"/>
    </xf>
    <xf numFmtId="1" fontId="11" fillId="0" borderId="0" xfId="0" applyNumberFormat="1" applyFont="1" applyAlignment="1">
      <alignment wrapText="1"/>
    </xf>
    <xf numFmtId="49" fontId="49" fillId="0" borderId="1" xfId="0" applyNumberFormat="1" applyFont="1" applyBorder="1" applyAlignment="1">
      <alignment vertical="top" wrapText="1"/>
    </xf>
    <xf numFmtId="49" fontId="49" fillId="0" borderId="6" xfId="0" applyNumberFormat="1" applyFont="1" applyBorder="1" applyAlignment="1">
      <alignment vertical="top" wrapText="1"/>
    </xf>
    <xf numFmtId="49" fontId="49" fillId="0" borderId="7" xfId="0" applyNumberFormat="1" applyFont="1" applyBorder="1" applyAlignment="1">
      <alignment vertical="top" wrapText="1"/>
    </xf>
    <xf numFmtId="49" fontId="49" fillId="0" borderId="1" xfId="0" applyNumberFormat="1" applyFont="1" applyBorder="1" applyAlignment="1">
      <alignment horizontal="left" vertical="top" wrapText="1"/>
    </xf>
    <xf numFmtId="49" fontId="49" fillId="0" borderId="6" xfId="0" applyNumberFormat="1" applyFont="1" applyBorder="1" applyAlignment="1">
      <alignment horizontal="left" vertical="top" wrapText="1"/>
    </xf>
    <xf numFmtId="49" fontId="49" fillId="0" borderId="7" xfId="0" applyNumberFormat="1" applyFont="1" applyBorder="1" applyAlignment="1">
      <alignment horizontal="left" vertical="top" wrapText="1"/>
    </xf>
    <xf numFmtId="49" fontId="49" fillId="0" borderId="17" xfId="0" applyNumberFormat="1" applyFont="1" applyBorder="1" applyAlignment="1">
      <alignment horizontal="left" vertical="top" wrapText="1"/>
    </xf>
    <xf numFmtId="49" fontId="49" fillId="0" borderId="8" xfId="0" applyNumberFormat="1" applyFont="1" applyBorder="1" applyAlignment="1">
      <alignment horizontal="left" vertical="top" wrapText="1"/>
    </xf>
    <xf numFmtId="49" fontId="49" fillId="0" borderId="9" xfId="0" applyNumberFormat="1" applyFont="1" applyBorder="1" applyAlignment="1">
      <alignment horizontal="left" vertical="top" wrapText="1"/>
    </xf>
    <xf numFmtId="49" fontId="49" fillId="0" borderId="17" xfId="0" applyNumberFormat="1" applyFont="1" applyBorder="1" applyAlignment="1">
      <alignment horizontal="justify" vertical="top"/>
    </xf>
    <xf numFmtId="49" fontId="49" fillId="0" borderId="8" xfId="0" applyNumberFormat="1" applyFont="1" applyBorder="1" applyAlignment="1">
      <alignment horizontal="justify" vertical="top"/>
    </xf>
    <xf numFmtId="49" fontId="49" fillId="0" borderId="9" xfId="0" applyNumberFormat="1" applyFont="1" applyBorder="1" applyAlignment="1">
      <alignment horizontal="justify" vertical="top"/>
    </xf>
    <xf numFmtId="1" fontId="49" fillId="0" borderId="3" xfId="0" applyNumberFormat="1" applyFont="1" applyBorder="1" applyAlignment="1">
      <alignment horizontal="right" vertical="center" wrapText="1"/>
    </xf>
    <xf numFmtId="0" fontId="50" fillId="2" borderId="19" xfId="0" applyFont="1" applyFill="1" applyBorder="1" applyAlignment="1">
      <alignment horizontal="left" vertical="top" wrapText="1"/>
    </xf>
    <xf numFmtId="0" fontId="50" fillId="2" borderId="11" xfId="0" applyFont="1" applyFill="1" applyBorder="1" applyAlignment="1">
      <alignment horizontal="left" vertical="top" wrapText="1"/>
    </xf>
    <xf numFmtId="0" fontId="50" fillId="2" borderId="20" xfId="0" applyFont="1" applyFill="1" applyBorder="1" applyAlignment="1">
      <alignment horizontal="left" vertical="top" wrapText="1"/>
    </xf>
    <xf numFmtId="0" fontId="49" fillId="2" borderId="1" xfId="0" applyFont="1" applyFill="1" applyBorder="1" applyAlignment="1">
      <alignment horizontal="justify" vertical="top" wrapText="1"/>
    </xf>
    <xf numFmtId="49" fontId="49" fillId="0" borderId="1" xfId="0" applyNumberFormat="1" applyFont="1" applyFill="1" applyBorder="1" applyAlignment="1">
      <alignment horizontal="justify" vertical="top" wrapText="1"/>
    </xf>
    <xf numFmtId="49" fontId="49" fillId="0" borderId="6" xfId="0" applyNumberFormat="1" applyFont="1" applyFill="1" applyBorder="1" applyAlignment="1">
      <alignment horizontal="justify" vertical="top" wrapText="1"/>
    </xf>
    <xf numFmtId="49" fontId="49" fillId="0" borderId="7" xfId="0" applyNumberFormat="1" applyFont="1" applyFill="1" applyBorder="1" applyAlignment="1">
      <alignment horizontal="justify" vertical="top" wrapText="1"/>
    </xf>
    <xf numFmtId="0" fontId="50" fillId="0" borderId="1" xfId="0" applyFont="1" applyFill="1" applyBorder="1" applyAlignment="1">
      <alignment horizontal="center" vertical="top" wrapText="1"/>
    </xf>
    <xf numFmtId="0" fontId="50" fillId="0" borderId="7" xfId="0" applyFont="1" applyFill="1" applyBorder="1" applyAlignment="1">
      <alignment horizontal="center" vertical="top" wrapText="1"/>
    </xf>
    <xf numFmtId="0" fontId="55" fillId="0" borderId="1" xfId="0" applyFont="1" applyFill="1" applyBorder="1" applyAlignment="1">
      <alignment horizontal="justify" vertical="top" wrapText="1"/>
    </xf>
    <xf numFmtId="0" fontId="55" fillId="0" borderId="6" xfId="0" applyFont="1" applyFill="1" applyBorder="1" applyAlignment="1">
      <alignment horizontal="justify" vertical="top" wrapText="1"/>
    </xf>
    <xf numFmtId="0" fontId="55" fillId="0" borderId="7" xfId="0" applyFont="1" applyFill="1" applyBorder="1" applyAlignment="1">
      <alignment horizontal="justify" vertical="top" wrapText="1"/>
    </xf>
    <xf numFmtId="49" fontId="52" fillId="0" borderId="2" xfId="0" applyNumberFormat="1" applyFont="1" applyBorder="1" applyAlignment="1">
      <alignment horizontal="left" vertical="top" wrapText="1"/>
    </xf>
    <xf numFmtId="49" fontId="52" fillId="0" borderId="1" xfId="0" applyNumberFormat="1" applyFont="1" applyFill="1" applyBorder="1" applyAlignment="1">
      <alignment horizontal="justify" vertical="top" wrapText="1"/>
    </xf>
    <xf numFmtId="49" fontId="52" fillId="0" borderId="6" xfId="0" applyNumberFormat="1" applyFont="1" applyFill="1" applyBorder="1" applyAlignment="1">
      <alignment horizontal="justify" vertical="top" wrapText="1"/>
    </xf>
    <xf numFmtId="49" fontId="52" fillId="0" borderId="7" xfId="0" applyNumberFormat="1" applyFont="1" applyFill="1" applyBorder="1" applyAlignment="1">
      <alignment horizontal="justify" vertical="top" wrapText="1"/>
    </xf>
    <xf numFmtId="0" fontId="49" fillId="0" borderId="0" xfId="4" applyFont="1" applyFill="1" applyBorder="1" applyAlignment="1">
      <alignment wrapText="1"/>
    </xf>
    <xf numFmtId="0" fontId="11" fillId="0" borderId="0" xfId="4" applyFont="1" applyFill="1" applyAlignment="1">
      <alignment wrapText="1"/>
    </xf>
    <xf numFmtId="0" fontId="53" fillId="0" borderId="8" xfId="4" applyFont="1" applyFill="1" applyBorder="1" applyAlignment="1">
      <alignment horizontal="center" wrapText="1"/>
    </xf>
    <xf numFmtId="0" fontId="11" fillId="0" borderId="8" xfId="4" applyFont="1" applyFill="1" applyBorder="1" applyAlignment="1">
      <alignment horizontal="center" wrapText="1"/>
    </xf>
    <xf numFmtId="49" fontId="49" fillId="0" borderId="0" xfId="4" applyNumberFormat="1" applyFont="1" applyFill="1" applyBorder="1" applyAlignment="1">
      <alignment horizontal="center" vertical="center" wrapText="1"/>
    </xf>
    <xf numFmtId="49" fontId="11" fillId="0" borderId="0" xfId="4" applyNumberFormat="1" applyFont="1" applyFill="1" applyAlignment="1">
      <alignment wrapText="1"/>
    </xf>
    <xf numFmtId="49" fontId="49" fillId="0" borderId="0" xfId="4" applyNumberFormat="1" applyFont="1" applyFill="1" applyAlignment="1">
      <alignment horizontal="center" vertical="center" wrapText="1"/>
    </xf>
    <xf numFmtId="49" fontId="11" fillId="0" borderId="0" xfId="4" applyNumberFormat="1" applyFont="1" applyFill="1" applyAlignment="1">
      <alignment horizontal="center" vertical="center" wrapText="1"/>
    </xf>
    <xf numFmtId="0" fontId="49" fillId="0" borderId="0" xfId="4" applyFont="1" applyFill="1" applyAlignment="1">
      <alignment wrapText="1"/>
    </xf>
    <xf numFmtId="0" fontId="60" fillId="0" borderId="0" xfId="4" applyFont="1" applyFill="1" applyAlignment="1">
      <alignment horizontal="justify" wrapText="1"/>
    </xf>
  </cellXfs>
  <cellStyles count="787">
    <cellStyle name="60% - Accent6 2" xfId="63" xr:uid="{00000000-0005-0000-0000-00006C000000}"/>
    <cellStyle name="Comma 2" xfId="13" xr:uid="{00000000-0005-0000-0000-000000000000}"/>
    <cellStyle name="Comma 2 10" xfId="294" xr:uid="{A9F09106-BA4D-4B7B-9969-A0F3D30F6296}"/>
    <cellStyle name="Comma 2 2" xfId="45" xr:uid="{00000000-0005-0000-0000-000001000000}"/>
    <cellStyle name="Comma 2 2 2" xfId="89" xr:uid="{00000000-0005-0000-0000-000001000000}"/>
    <cellStyle name="Comma 2 2 2 2" xfId="174" xr:uid="{3E0B631B-79C4-49AE-87CC-54F7A54C14E1}"/>
    <cellStyle name="Comma 2 2 2 2 2" xfId="676" xr:uid="{0242E3E7-5FD6-4BB7-8485-31AF54671B70}"/>
    <cellStyle name="Comma 2 2 2 2 3" xfId="428" xr:uid="{B6E755B9-8761-4F29-B7E0-01AA9286A1E2}"/>
    <cellStyle name="Comma 2 2 2 3" xfId="233" xr:uid="{5FA05C8A-ACF6-4D8C-860A-6885D6DC4CD8}"/>
    <cellStyle name="Comma 2 2 2 3 2" xfId="734" xr:uid="{C0E1E325-D9E1-459F-AB38-38A078A51683}"/>
    <cellStyle name="Comma 2 2 2 3 3" xfId="486" xr:uid="{684DEEAE-C8E0-49CE-943A-1BDD6243800F}"/>
    <cellStyle name="Comma 2 2 2 4" xfId="593" xr:uid="{D2B3DAD7-DA42-4E39-AD8E-34366E44D72B}"/>
    <cellStyle name="Comma 2 2 2 5" xfId="345" xr:uid="{C044E3EC-95D8-4EA4-ADF0-A73F8817236B}"/>
    <cellStyle name="Comma 2 2 3" xfId="170" xr:uid="{EDFB3AF6-1E9A-4D13-BE53-27539BDD79C6}"/>
    <cellStyle name="Comma 2 2 3 2" xfId="267" xr:uid="{0F4CF8D8-5970-48A5-8FA7-6671645BE695}"/>
    <cellStyle name="Comma 2 2 3 2 2" xfId="768" xr:uid="{925BEE87-A746-4017-BEE2-85189FA1B10C}"/>
    <cellStyle name="Comma 2 2 3 2 3" xfId="520" xr:uid="{C235D0A0-0C9A-40D7-8E53-AF6CE60BE338}"/>
    <cellStyle name="Comma 2 2 3 3" xfId="672" xr:uid="{B9390EB2-0AC9-481B-B84A-27BC7D7D58A6}"/>
    <cellStyle name="Comma 2 2 3 4" xfId="424" xr:uid="{EB2D90E6-7D8E-4BD9-B3D3-C04FA6D8361D}"/>
    <cellStyle name="Comma 2 2 4" xfId="198" xr:uid="{5904D7C2-40A1-4642-B98D-EBB1338F30A5}"/>
    <cellStyle name="Comma 2 2 4 2" xfId="700" xr:uid="{2462144B-5F9F-4CD1-AE0D-74DF95709505}"/>
    <cellStyle name="Comma 2 2 4 3" xfId="452" xr:uid="{7D7F3215-8F8F-445A-9211-22DE26127B6E}"/>
    <cellStyle name="Comma 2 2 5" xfId="559" xr:uid="{AFA6534E-A2EC-4963-A3FA-D7CB7E1AD2DD}"/>
    <cellStyle name="Comma 2 2 6" xfId="311" xr:uid="{97E11A39-A20C-4F8B-A29F-D4EA1FD0E432}"/>
    <cellStyle name="Comma 2 3" xfId="60" xr:uid="{00000000-0005-0000-0000-000001000000}"/>
    <cellStyle name="Comma 2 3 2" xfId="98" xr:uid="{00000000-0005-0000-0000-000001000000}"/>
    <cellStyle name="Comma 2 3 2 2" xfId="162" xr:uid="{FDB80B84-B4AC-45E3-894F-7BD59BFBDF4B}"/>
    <cellStyle name="Comma 2 3 2 2 2" xfId="665" xr:uid="{A91F6D78-A252-405F-9154-CB13756C6644}"/>
    <cellStyle name="Comma 2 3 2 2 3" xfId="417" xr:uid="{DF2A269F-9582-4398-BAAA-F7C412147682}"/>
    <cellStyle name="Comma 2 3 2 3" xfId="176" xr:uid="{5F6B54C9-7BF7-4551-9635-E8A784977852}"/>
    <cellStyle name="Comma 2 3 2 3 2" xfId="678" xr:uid="{36E57D7B-F4CE-42D8-99CB-3691C9D45A53}"/>
    <cellStyle name="Comma 2 3 2 3 3" xfId="430" xr:uid="{89516D8A-94C6-43A6-B82E-C1BDC154FB5F}"/>
    <cellStyle name="Comma 2 3 2 4" xfId="242" xr:uid="{B7EA05D8-D771-4306-9B66-9896ABC543A8}"/>
    <cellStyle name="Comma 2 3 2 4 2" xfId="743" xr:uid="{D0AA2164-CBE1-42C7-8BA9-127431964A05}"/>
    <cellStyle name="Comma 2 3 2 4 3" xfId="495" xr:uid="{D16DE37E-6EFE-4728-A993-02B2BE431C0D}"/>
    <cellStyle name="Comma 2 3 2 5" xfId="602" xr:uid="{29744666-3315-45BB-94DE-4576488A15F0}"/>
    <cellStyle name="Comma 2 3 2 6" xfId="354" xr:uid="{160D8DF6-0B99-4779-925F-9B747148F533}"/>
    <cellStyle name="Comma 2 3 3" xfId="130" xr:uid="{097EA037-4B26-4308-B594-D0AB2BB5038F}"/>
    <cellStyle name="Comma 2 3 3 2" xfId="276" xr:uid="{AD1B26FD-7EDF-4304-8D05-035BCE1A7FEF}"/>
    <cellStyle name="Comma 2 3 3 2 2" xfId="777" xr:uid="{CA67CC85-BBD6-4384-9635-3D02E7450C32}"/>
    <cellStyle name="Comma 2 3 3 2 3" xfId="529" xr:uid="{052064EE-DD00-4B3F-8E92-3B9AC8E7EE19}"/>
    <cellStyle name="Comma 2 3 3 3" xfId="633" xr:uid="{C96B3911-92B9-4DD1-BF0D-917511669F50}"/>
    <cellStyle name="Comma 2 3 3 4" xfId="385" xr:uid="{9F3500B6-7464-4E87-A02E-52EE25F3D3A2}"/>
    <cellStyle name="Comma 2 3 4" xfId="171" xr:uid="{644C5663-30AC-441C-A6D9-8AD096216A0F}"/>
    <cellStyle name="Comma 2 3 4 2" xfId="673" xr:uid="{7992B35F-2203-47BE-8377-05FD119EB52C}"/>
    <cellStyle name="Comma 2 3 4 3" xfId="425" xr:uid="{BEC4D577-C71E-4E82-A6FB-E31D8CC56EB3}"/>
    <cellStyle name="Comma 2 3 5" xfId="208" xr:uid="{A68F353A-B19E-4463-AF98-2FFEB7D1F0C7}"/>
    <cellStyle name="Comma 2 3 5 2" xfId="709" xr:uid="{6A2E965C-F7C8-481C-B58E-4BC8DA81FBC7}"/>
    <cellStyle name="Comma 2 3 5 3" xfId="461" xr:uid="{73217C9C-1C16-4657-A187-1E6686AC4D36}"/>
    <cellStyle name="Comma 2 3 6" xfId="568" xr:uid="{DBF257A5-5000-4A0D-B07F-2BED0AB0AE89}"/>
    <cellStyle name="Comma 2 3 7" xfId="320" xr:uid="{F149B16E-C0AF-418B-A081-EFC81EA59472}"/>
    <cellStyle name="Comma 2 4" xfId="72" xr:uid="{00000000-0005-0000-0000-000000000000}"/>
    <cellStyle name="Comma 2 4 2" xfId="138" xr:uid="{D6F9FDCB-9E25-47BC-B7AB-A49FA56A7E90}"/>
    <cellStyle name="Comma 2 4 2 2" xfId="641" xr:uid="{14598654-2BB3-4A63-833A-424294114BEA}"/>
    <cellStyle name="Comma 2 4 2 3" xfId="393" xr:uid="{225EEB00-9181-4F41-8860-243A66386D07}"/>
    <cellStyle name="Comma 2 4 3" xfId="172" xr:uid="{4ED7A1D4-F7CF-41BC-8328-AA5D015083F1}"/>
    <cellStyle name="Comma 2 4 3 2" xfId="674" xr:uid="{F0688B02-92CD-4F2C-9741-6DFB53BF8764}"/>
    <cellStyle name="Comma 2 4 3 3" xfId="426" xr:uid="{6CCBF421-D5F5-403B-8411-7769C8899A2A}"/>
    <cellStyle name="Comma 2 4 4" xfId="216" xr:uid="{3498E1E3-64BE-4D56-A5B5-C544CB3CD6BD}"/>
    <cellStyle name="Comma 2 4 4 2" xfId="717" xr:uid="{8CE66027-E214-4517-9FBF-4AFA53549F92}"/>
    <cellStyle name="Comma 2 4 4 3" xfId="469" xr:uid="{1BA48734-95DC-42A8-B687-B2C0949777DE}"/>
    <cellStyle name="Comma 2 4 5" xfId="576" xr:uid="{D5ABEC38-490D-4B0E-B753-91CBE6B7511D}"/>
    <cellStyle name="Comma 2 4 6" xfId="328" xr:uid="{25BD6F5C-505E-4771-BBD9-190CB32E38D2}"/>
    <cellStyle name="Comma 2 5" xfId="106" xr:uid="{64D7C75B-10F5-47BB-92D2-0948459BB9D4}"/>
    <cellStyle name="Comma 2 5 2" xfId="250" xr:uid="{E035C281-9DA1-48F7-9CB3-919BD29106C5}"/>
    <cellStyle name="Comma 2 5 2 2" xfId="751" xr:uid="{D2F4A51C-DA0F-4D26-A376-F77232D56B59}"/>
    <cellStyle name="Comma 2 5 2 3" xfId="503" xr:uid="{C3CB4566-B7B7-45E1-8D29-56081576F0BF}"/>
    <cellStyle name="Comma 2 5 3" xfId="609" xr:uid="{F2C1856E-D466-48C5-9CF1-4D30D04356B9}"/>
    <cellStyle name="Comma 2 5 4" xfId="361" xr:uid="{4784549B-8A70-4A8B-B4CF-3C3CD5378FFF}"/>
    <cellStyle name="Comma 2 6" xfId="167" xr:uid="{B4BB8F8C-E1ED-4155-B69A-F131B579D898}"/>
    <cellStyle name="Comma 2 6 2" xfId="670" xr:uid="{02809274-E01B-4EB8-B924-58BB44A647F3}"/>
    <cellStyle name="Comma 2 6 3" xfId="422" xr:uid="{2987A3D5-61BE-4BB8-9261-6CD59DDC7E22}"/>
    <cellStyle name="Comma 2 7" xfId="180" xr:uid="{4406CA45-124A-4E2A-853B-060F0FA44BF6}"/>
    <cellStyle name="Comma 2 7 2" xfId="682" xr:uid="{E8FA2BED-8B2A-4BA2-AE2E-CBBD61966A1F}"/>
    <cellStyle name="Comma 2 7 3" xfId="434" xr:uid="{0A98E5E8-1CC3-44E1-97F0-DB1A6D32B975}"/>
    <cellStyle name="Comma 2 8" xfId="285" xr:uid="{098BE57B-7A86-4549-AD62-4A9E43416859}"/>
    <cellStyle name="Comma 2 8 2" xfId="782" xr:uid="{32845BEB-5542-4D73-BCF7-26BFD166EA37}"/>
    <cellStyle name="Comma 2 8 3" xfId="534" xr:uid="{0591C12E-44B7-462A-B60F-EF92A3A9E26F}"/>
    <cellStyle name="Comma 2 9" xfId="542" xr:uid="{455270AB-ECA2-4578-9790-B3B0D9C7DF03}"/>
    <cellStyle name="Comma 3" xfId="39" xr:uid="{00000000-0005-0000-0000-000002000000}"/>
    <cellStyle name="Comma 3 2" xfId="85" xr:uid="{00000000-0005-0000-0000-000002000000}"/>
    <cellStyle name="Comma 3 2 2" xfId="173" xr:uid="{F3BA2735-BEEC-4284-81DD-C65BEA905B4D}"/>
    <cellStyle name="Comma 3 2 2 2" xfId="675" xr:uid="{E7CCBFA9-2E78-4FBB-9032-51B2565329EE}"/>
    <cellStyle name="Comma 3 2 2 3" xfId="427" xr:uid="{61CBD96A-EA6E-424C-948E-69A665F5E97A}"/>
    <cellStyle name="Comma 3 2 3" xfId="229" xr:uid="{D1B86ADB-1150-4C36-AC87-297898ADA1CF}"/>
    <cellStyle name="Comma 3 2 3 2" xfId="730" xr:uid="{ACF288B1-6AE0-4688-A828-AC55D578D677}"/>
    <cellStyle name="Comma 3 2 3 3" xfId="482" xr:uid="{2062AD67-6237-486C-9ACC-0258FEF33B67}"/>
    <cellStyle name="Comma 3 2 4" xfId="589" xr:uid="{960582F5-292F-41A7-AEDD-08C48E1927DE}"/>
    <cellStyle name="Comma 3 2 5" xfId="341" xr:uid="{109CB193-9D93-4E4C-B966-57995A0D6E54}"/>
    <cellStyle name="Comma 3 3" xfId="168" xr:uid="{6BBBC05B-F494-47EC-8A1E-1B88547C37D6}"/>
    <cellStyle name="Comma 3 3 2" xfId="263" xr:uid="{05D8059F-B4FC-41D5-ACD6-35C0DBF56FEB}"/>
    <cellStyle name="Comma 3 3 2 2" xfId="764" xr:uid="{E8EEB651-C736-4232-88A0-3FA91DB06BB4}"/>
    <cellStyle name="Comma 3 3 2 3" xfId="516" xr:uid="{7F55C525-8102-441F-9E81-869618E443AB}"/>
    <cellStyle name="Comma 3 3 3" xfId="671" xr:uid="{33E7D614-F2D7-4F6D-9CCA-4395FA8F246A}"/>
    <cellStyle name="Comma 3 3 4" xfId="423" xr:uid="{5DD1FA51-4BC4-4312-A743-CE9399129092}"/>
    <cellStyle name="Comma 3 4" xfId="194" xr:uid="{B7AB5E8B-9DA6-42B7-B13A-B693CA82DCB3}"/>
    <cellStyle name="Comma 3 4 2" xfId="696" xr:uid="{90BD3272-CE39-4C6C-9DA1-8569D8E8AAAE}"/>
    <cellStyle name="Comma 3 4 3" xfId="448" xr:uid="{562B1E16-629F-46F4-A112-1DC5DA503E0F}"/>
    <cellStyle name="Comma 3 5" xfId="555" xr:uid="{97175711-7454-4819-A3A3-1AB7115D3D3E}"/>
    <cellStyle name="Comma 3 6" xfId="307" xr:uid="{06832A9D-7279-48EB-A996-E3D1F7206134}"/>
    <cellStyle name="Comma 4" xfId="55" xr:uid="{00000000-0005-0000-0000-000064000000}"/>
    <cellStyle name="Comma 4 2" xfId="96" xr:uid="{00000000-0005-0000-0000-000064000000}"/>
    <cellStyle name="Comma 4 2 2" xfId="160" xr:uid="{1B0CAB00-BDF9-47BB-BA7F-912A86C988F5}"/>
    <cellStyle name="Comma 4 2 2 2" xfId="663" xr:uid="{B21F93D0-0C86-4C5C-819E-B9E6615B295A}"/>
    <cellStyle name="Comma 4 2 2 3" xfId="415" xr:uid="{0BB3A8D0-D513-4BE8-BA65-0B9F1C1D0DFD}"/>
    <cellStyle name="Comma 4 2 3" xfId="175" xr:uid="{C73B7A75-EA49-4120-A9F4-A766DCA5A186}"/>
    <cellStyle name="Comma 4 2 3 2" xfId="677" xr:uid="{EE0E16A3-0916-4D9A-838D-91D28C92454E}"/>
    <cellStyle name="Comma 4 2 3 3" xfId="429" xr:uid="{A70351F1-FBA2-4E92-9197-79AD20E3E586}"/>
    <cellStyle name="Comma 4 2 4" xfId="240" xr:uid="{048FFF3E-4C73-42D9-9230-5B6C52F5D52E}"/>
    <cellStyle name="Comma 4 2 4 2" xfId="741" xr:uid="{EBE280AE-110A-44E7-95F9-A44FF52C0477}"/>
    <cellStyle name="Comma 4 2 4 3" xfId="493" xr:uid="{D882ACB3-53A3-4096-B3EC-4CC370B53D03}"/>
    <cellStyle name="Comma 4 2 5" xfId="600" xr:uid="{9868BC96-D8A8-4F47-A3C1-1A2E192A4ACD}"/>
    <cellStyle name="Comma 4 2 6" xfId="352" xr:uid="{A461DD8A-AE16-4873-A3CA-E8D4E3BF39F5}"/>
    <cellStyle name="Comma 4 3" xfId="128" xr:uid="{EB5366ED-0295-4BD1-9275-B617BE77C21B}"/>
    <cellStyle name="Comma 4 3 2" xfId="274" xr:uid="{C77826F0-0E5C-4C2B-BE92-6167E52E60A6}"/>
    <cellStyle name="Comma 4 3 2 2" xfId="775" xr:uid="{7766D4CF-308C-40A6-84F1-2FA8AF15CB5A}"/>
    <cellStyle name="Comma 4 3 2 3" xfId="527" xr:uid="{AEBA06E9-7D5A-4808-9FCA-5B7875E40AAB}"/>
    <cellStyle name="Comma 4 3 3" xfId="631" xr:uid="{9914696A-58E6-46E5-BA70-4E20F1C3BEFB}"/>
    <cellStyle name="Comma 4 3 4" xfId="383" xr:uid="{3CE5CD6F-088F-4B25-B32A-364B5F41F511}"/>
    <cellStyle name="Comma 4 4" xfId="166" xr:uid="{A9AA8640-B145-422A-8A24-9E3A3FACF396}"/>
    <cellStyle name="Comma 4 4 2" xfId="669" xr:uid="{ADDB531C-4A1C-4080-8006-2BED8BD737B2}"/>
    <cellStyle name="Comma 4 4 3" xfId="421" xr:uid="{4B2F6D7D-7EA3-4783-9163-801B4657EC94}"/>
    <cellStyle name="Comma 4 5" xfId="206" xr:uid="{1C8F7978-B418-41F3-9D3E-ED79CAA22F6C}"/>
    <cellStyle name="Comma 4 5 2" xfId="707" xr:uid="{0E7CC7D4-2A17-45BE-9414-3C3FDAED6A1B}"/>
    <cellStyle name="Comma 4 5 3" xfId="459" xr:uid="{A20B1369-5130-4E95-9981-8EE5E41AF47B}"/>
    <cellStyle name="Comma 4 6" xfId="289" xr:uid="{75671326-6AF5-418C-A28E-E84C5EC99665}"/>
    <cellStyle name="Comma 4 6 2" xfId="785" xr:uid="{AD28D479-A689-4C7B-A6D1-DD9C3BF33427}"/>
    <cellStyle name="Comma 4 6 3" xfId="537" xr:uid="{CAF47E47-4F69-4C93-874C-D3BBF0A41B5F}"/>
    <cellStyle name="Comma 4 7" xfId="566" xr:uid="{42225797-8F63-4A65-BC54-D1828D0B8DC3}"/>
    <cellStyle name="Comma 4 8" xfId="318" xr:uid="{36BE05F4-DA46-4904-AC70-C8E403FAB3B7}"/>
    <cellStyle name="Comma 5" xfId="246" xr:uid="{911227C0-379F-49B9-812A-2BDBE452E57B}"/>
    <cellStyle name="Comma 5 2" xfId="747" xr:uid="{ED6E140F-4C57-4433-84A0-B5247685D2E5}"/>
    <cellStyle name="Comma 5 3" xfId="499" xr:uid="{F56180ED-093C-46EF-BDE3-C056167687D3}"/>
    <cellStyle name="Currency 2" xfId="290" xr:uid="{3C9340ED-5D01-4F19-BAD8-9D8A28DA8668}"/>
    <cellStyle name="Currency 2 2" xfId="786" xr:uid="{05A6B74E-9AAD-445A-910D-FF232CF8F7BB}"/>
    <cellStyle name="Currency 2 3" xfId="538" xr:uid="{6431ECC8-22D0-4C5D-9FCD-90FD9B8E35EA}"/>
    <cellStyle name="Excel Built-in Normal" xfId="280" xr:uid="{1F9CE5C6-1991-4C76-A14E-DB98F5A7D080}"/>
    <cellStyle name="Hyperlink 2" xfId="169" xr:uid="{FE46C8A0-A04E-4E63-90C9-16B0FB024293}"/>
    <cellStyle name="Hyperlink 3" xfId="286" xr:uid="{E7A6EF63-C165-4CF1-9690-C77AD7F5CDBD}"/>
    <cellStyle name="Neutral 2" xfId="61" xr:uid="{00000000-0005-0000-0000-00006D000000}"/>
    <cellStyle name="Normal" xfId="0" builtinId="0"/>
    <cellStyle name="Normal 10 2" xfId="16" xr:uid="{00000000-0005-0000-0000-000004000000}"/>
    <cellStyle name="Normal 10 2 2" xfId="32" xr:uid="{00000000-0005-0000-0000-000005000000}"/>
    <cellStyle name="Normal 10 7" xfId="284" xr:uid="{9F876733-F312-4F09-B0E0-21881B3D07EC}"/>
    <cellStyle name="Normal 11 2" xfId="18" xr:uid="{00000000-0005-0000-0000-000006000000}"/>
    <cellStyle name="Normal 12" xfId="21" xr:uid="{00000000-0005-0000-0000-000007000000}"/>
    <cellStyle name="Normal 13" xfId="34" xr:uid="{00000000-0005-0000-0000-000008000000}"/>
    <cellStyle name="Normal 14 2" xfId="17" xr:uid="{00000000-0005-0000-0000-000009000000}"/>
    <cellStyle name="Normal 18" xfId="283" xr:uid="{8FB704AC-E2D3-49DE-8361-07B5AB55B417}"/>
    <cellStyle name="Normal 18 2" xfId="781" xr:uid="{E3BC1619-CBB8-4370-91C7-82DC246E013C}"/>
    <cellStyle name="Normal 18 3" xfId="533" xr:uid="{58BE3E60-7CA8-4468-B902-D9B7BF34EDB8}"/>
    <cellStyle name="Normal 19" xfId="199" xr:uid="{E4B3F9EC-867C-4016-A603-14F519978E6F}"/>
    <cellStyle name="Normal 2" xfId="1" xr:uid="{00000000-0005-0000-0000-00000A000000}"/>
    <cellStyle name="Normal 2 2" xfId="37" xr:uid="{00000000-0005-0000-0000-00000B000000}"/>
    <cellStyle name="Normal 2 2 2" xfId="4" xr:uid="{00000000-0005-0000-0000-00000C000000}"/>
    <cellStyle name="Normal 2 2 2 2" xfId="28" xr:uid="{00000000-0005-0000-0000-00000D000000}"/>
    <cellStyle name="Normal 2 2 3" xfId="58" xr:uid="{00000000-0005-0000-0000-000004000000}"/>
    <cellStyle name="Normal 2 2 4" xfId="56" xr:uid="{00000000-0005-0000-0000-000005000000}"/>
    <cellStyle name="Normal 2 3" xfId="3" xr:uid="{00000000-0005-0000-0000-00000E000000}"/>
    <cellStyle name="Normal 2 3 2" xfId="46" xr:uid="{00000000-0005-0000-0000-00000F000000}"/>
    <cellStyle name="Normal 2 3 3" xfId="187" xr:uid="{461635CD-3788-48CF-876F-16BC7B40B35B}"/>
    <cellStyle name="Normal 2 3 3 2" xfId="689" xr:uid="{635FD795-4590-4569-93EA-E555F9DA260B}"/>
    <cellStyle name="Normal 2 3 3 3" xfId="441" xr:uid="{5BDEA2F2-1267-4CD7-A958-76DAD05F3681}"/>
    <cellStyle name="Normal 24 2 3 4 2 2 7 3" xfId="19" xr:uid="{00000000-0005-0000-0000-000010000000}"/>
    <cellStyle name="Normal 24 2 3 4 2 2 7 3 2" xfId="73" xr:uid="{00000000-0005-0000-0000-000010000000}"/>
    <cellStyle name="Normal 24 2 3 4 2 2 7 3 2 2" xfId="24" xr:uid="{00000000-0005-0000-0000-000011000000}"/>
    <cellStyle name="Normal 24 2 3 4 2 2 7 3 2 2 2" xfId="76" xr:uid="{00000000-0005-0000-0000-000011000000}"/>
    <cellStyle name="Normal 24 2 3 4 2 2 7 3 2 2 2 2" xfId="142" xr:uid="{238A5F34-E8CB-4173-B0CE-930FDAA53BB6}"/>
    <cellStyle name="Normal 24 2 3 4 2 2 7 3 2 2 2 2 2" xfId="645" xr:uid="{C481124D-19A8-4EE5-A639-B6C2A656FFD4}"/>
    <cellStyle name="Normal 24 2 3 4 2 2 7 3 2 2 2 2 3" xfId="397" xr:uid="{BB8FA108-31E2-419F-AE99-F039969BE8AE}"/>
    <cellStyle name="Normal 24 2 3 4 2 2 7 3 2 2 2 3" xfId="220" xr:uid="{4EF2774C-918A-4D3E-85F6-C98F96A5BBED}"/>
    <cellStyle name="Normal 24 2 3 4 2 2 7 3 2 2 2 3 2" xfId="721" xr:uid="{E6061921-9730-4F52-9C20-B8BDAB472209}"/>
    <cellStyle name="Normal 24 2 3 4 2 2 7 3 2 2 2 3 3" xfId="473" xr:uid="{7ED43A0C-C03C-4C37-A924-CF90F78582FB}"/>
    <cellStyle name="Normal 24 2 3 4 2 2 7 3 2 2 2 4" xfId="580" xr:uid="{D5DE6753-B7F3-4E39-A227-3593A58FD767}"/>
    <cellStyle name="Normal 24 2 3 4 2 2 7 3 2 2 2 5" xfId="332" xr:uid="{7D6867C6-365B-49D6-BDFB-175ED57614F1}"/>
    <cellStyle name="Normal 24 2 3 4 2 2 7 3 2 2 3" xfId="110" xr:uid="{F8EC697F-9D3B-466E-A273-3DFCF2A48F44}"/>
    <cellStyle name="Normal 24 2 3 4 2 2 7 3 2 2 3 2" xfId="254" xr:uid="{E5E6BF35-B9BA-46BA-904B-E19A793D52DD}"/>
    <cellStyle name="Normal 24 2 3 4 2 2 7 3 2 2 3 2 2" xfId="755" xr:uid="{F2AC64EC-3A21-457A-9204-375F0099B651}"/>
    <cellStyle name="Normal 24 2 3 4 2 2 7 3 2 2 3 2 3" xfId="507" xr:uid="{51A56652-7610-4E9D-8433-6896ED473295}"/>
    <cellStyle name="Normal 24 2 3 4 2 2 7 3 2 2 3 3" xfId="613" xr:uid="{845FFBC0-68F7-4487-84D4-3462D8DD20F9}"/>
    <cellStyle name="Normal 24 2 3 4 2 2 7 3 2 2 3 4" xfId="365" xr:uid="{2DA08B50-1F24-402F-9671-DCF24F4BCE55}"/>
    <cellStyle name="Normal 24 2 3 4 2 2 7 3 2 2 4" xfId="184" xr:uid="{F20CFFCC-EFAC-473D-A268-894571C31D52}"/>
    <cellStyle name="Normal 24 2 3 4 2 2 7 3 2 2 4 2" xfId="686" xr:uid="{568AE0C2-C332-4173-975A-9DFE0B1C6EBD}"/>
    <cellStyle name="Normal 24 2 3 4 2 2 7 3 2 2 4 3" xfId="438" xr:uid="{78526851-1A89-4AD5-9E5D-A871D2092F44}"/>
    <cellStyle name="Normal 24 2 3 4 2 2 7 3 2 2 5" xfId="546" xr:uid="{4A0A0247-7926-4298-9F48-00D472BDB916}"/>
    <cellStyle name="Normal 24 2 3 4 2 2 7 3 2 2 6" xfId="298" xr:uid="{19DC3474-31B2-4F4D-8DE0-6F3768938C82}"/>
    <cellStyle name="Normal 24 2 3 4 2 2 7 3 2 3" xfId="139" xr:uid="{89811AAB-271C-4219-BB63-C45B36CB0F91}"/>
    <cellStyle name="Normal 24 2 3 4 2 2 7 3 2 3 2" xfId="642" xr:uid="{4D2326E7-EBDF-499E-A95C-EE2486473D89}"/>
    <cellStyle name="Normal 24 2 3 4 2 2 7 3 2 3 3" xfId="394" xr:uid="{7807796C-B289-430E-80AA-4559947598B0}"/>
    <cellStyle name="Normal 24 2 3 4 2 2 7 3 2 4" xfId="217" xr:uid="{A6585255-3AE6-40C6-8401-105FDB1340F5}"/>
    <cellStyle name="Normal 24 2 3 4 2 2 7 3 2 4 2" xfId="718" xr:uid="{BBF6D1C6-0DC4-40E4-AF97-C952A36C5637}"/>
    <cellStyle name="Normal 24 2 3 4 2 2 7 3 2 4 3" xfId="470" xr:uid="{65E920DF-B727-4921-B969-06341703F772}"/>
    <cellStyle name="Normal 24 2 3 4 2 2 7 3 2 5" xfId="577" xr:uid="{63C6BEAB-917F-4F86-B907-375E97E6778F}"/>
    <cellStyle name="Normal 24 2 3 4 2 2 7 3 2 6" xfId="329" xr:uid="{E30D4C2C-C66B-48C3-828B-D2CFBBE18A8C}"/>
    <cellStyle name="Normal 24 2 3 4 2 2 7 3 3" xfId="107" xr:uid="{3C4B2745-CBFA-4A36-ADDE-5E24E694852D}"/>
    <cellStyle name="Normal 24 2 3 4 2 2 7 3 3 2" xfId="251" xr:uid="{C92F31A6-1C8B-4EEC-9F15-B8B6953F2903}"/>
    <cellStyle name="Normal 24 2 3 4 2 2 7 3 3 2 2" xfId="752" xr:uid="{B53B360C-FEC3-4FC8-80C3-33BFF17E4C0F}"/>
    <cellStyle name="Normal 24 2 3 4 2 2 7 3 3 2 3" xfId="504" xr:uid="{167FB9E5-8542-4ACC-A11C-7242F3DE951A}"/>
    <cellStyle name="Normal 24 2 3 4 2 2 7 3 3 3" xfId="610" xr:uid="{5BE381FB-298B-4CDB-81BE-4C5061B9E3BC}"/>
    <cellStyle name="Normal 24 2 3 4 2 2 7 3 3 4" xfId="362" xr:uid="{7E02ED31-1282-4F96-801C-1ED67B198CB3}"/>
    <cellStyle name="Normal 24 2 3 4 2 2 7 3 4" xfId="181" xr:uid="{133B45EB-C772-4150-B54A-92FD052254EB}"/>
    <cellStyle name="Normal 24 2 3 4 2 2 7 3 4 2" xfId="683" xr:uid="{9B35F227-2803-47F3-B743-46C4156B9811}"/>
    <cellStyle name="Normal 24 2 3 4 2 2 7 3 4 3" xfId="435" xr:uid="{F7121339-68FC-495D-B3A4-7E29A758A7E2}"/>
    <cellStyle name="Normal 24 2 3 4 2 2 7 3 5" xfId="543" xr:uid="{84C1E87D-5A8B-429E-AC75-4E27005F85DD}"/>
    <cellStyle name="Normal 24 2 3 4 2 2 7 3 6" xfId="295" xr:uid="{CA0F6AAC-7A55-4445-958F-E6B0C7516C44}"/>
    <cellStyle name="Normal 24 2 3 4 2 2 7 5 3" xfId="26" xr:uid="{00000000-0005-0000-0000-000012000000}"/>
    <cellStyle name="Normal 24 2 3 4 2 2 7 5 3 2" xfId="78" xr:uid="{00000000-0005-0000-0000-000012000000}"/>
    <cellStyle name="Normal 24 2 3 4 2 2 7 5 3 2 2" xfId="144" xr:uid="{FB169DC9-8F2A-4339-9F00-CFE3C53B3FBB}"/>
    <cellStyle name="Normal 24 2 3 4 2 2 7 5 3 2 2 2" xfId="647" xr:uid="{D77B875F-F34D-48D0-8A8C-C16D82B9851B}"/>
    <cellStyle name="Normal 24 2 3 4 2 2 7 5 3 2 2 3" xfId="399" xr:uid="{4520C70B-1778-4EC7-AD3E-C9B9609AAD84}"/>
    <cellStyle name="Normal 24 2 3 4 2 2 7 5 3 2 3" xfId="222" xr:uid="{09D5B6FC-274A-492B-9D90-4100125B56A9}"/>
    <cellStyle name="Normal 24 2 3 4 2 2 7 5 3 2 3 2" xfId="723" xr:uid="{0F93F24D-F3DD-46B5-8645-91A8042C827E}"/>
    <cellStyle name="Normal 24 2 3 4 2 2 7 5 3 2 3 3" xfId="475" xr:uid="{116B6BB7-8B74-4306-9EB8-C08DFC47638D}"/>
    <cellStyle name="Normal 24 2 3 4 2 2 7 5 3 2 4" xfId="582" xr:uid="{F9955969-829B-4A71-80D7-559691CD9036}"/>
    <cellStyle name="Normal 24 2 3 4 2 2 7 5 3 2 5" xfId="334" xr:uid="{054CC766-DFCE-4F38-8F15-A74A953DFD1C}"/>
    <cellStyle name="Normal 24 2 3 4 2 2 7 5 3 3" xfId="112" xr:uid="{F442B49B-3E87-4D7F-A5C6-1455D39FDABE}"/>
    <cellStyle name="Normal 24 2 3 4 2 2 7 5 3 3 2" xfId="256" xr:uid="{46DBE490-F6F7-4221-A595-A1314D8309BB}"/>
    <cellStyle name="Normal 24 2 3 4 2 2 7 5 3 3 2 2" xfId="757" xr:uid="{F91A8DEC-D9C1-4D81-A952-20EA43077255}"/>
    <cellStyle name="Normal 24 2 3 4 2 2 7 5 3 3 2 3" xfId="509" xr:uid="{F3FBD9AE-1403-41D8-8D19-B7472CC35A02}"/>
    <cellStyle name="Normal 24 2 3 4 2 2 7 5 3 3 3" xfId="615" xr:uid="{58E8CEAD-8B42-4BF0-8C3E-655606F7A196}"/>
    <cellStyle name="Normal 24 2 3 4 2 2 7 5 3 3 4" xfId="367" xr:uid="{DD3138C6-D789-488A-83D4-065785D5E603}"/>
    <cellStyle name="Normal 24 2 3 4 2 2 7 5 3 4" xfId="186" xr:uid="{B6282044-E027-4A95-BA55-EF518EEF872D}"/>
    <cellStyle name="Normal 24 2 3 4 2 2 7 5 3 4 2" xfId="688" xr:uid="{11D3AE89-6746-4998-B40E-0D98718B5D9A}"/>
    <cellStyle name="Normal 24 2 3 4 2 2 7 5 3 4 3" xfId="440" xr:uid="{041F4B16-67E0-4A29-AAF5-F316A049913B}"/>
    <cellStyle name="Normal 24 2 3 4 2 2 7 5 3 5" xfId="548" xr:uid="{B1A92D75-9CC2-4489-B71B-26E57B133AB5}"/>
    <cellStyle name="Normal 24 2 3 4 2 2 7 5 3 6" xfId="300" xr:uid="{8DE3A5D5-BF3B-44F6-9C9F-054F33A0EFED}"/>
    <cellStyle name="Normal 24 2 3 4 2 3 6 2 3" xfId="20" xr:uid="{00000000-0005-0000-0000-000013000000}"/>
    <cellStyle name="Normal 24 2 3 4 2 3 6 2 3 2" xfId="74" xr:uid="{00000000-0005-0000-0000-000013000000}"/>
    <cellStyle name="Normal 24 2 3 4 2 3 6 2 3 2 2" xfId="25" xr:uid="{00000000-0005-0000-0000-000014000000}"/>
    <cellStyle name="Normal 24 2 3 4 2 3 6 2 3 2 2 2" xfId="77" xr:uid="{00000000-0005-0000-0000-000014000000}"/>
    <cellStyle name="Normal 24 2 3 4 2 3 6 2 3 2 2 2 2" xfId="143" xr:uid="{CD7767D9-9D07-422C-B4E6-3C7B49037F8D}"/>
    <cellStyle name="Normal 24 2 3 4 2 3 6 2 3 2 2 2 2 2" xfId="646" xr:uid="{E26D5CFD-8D8E-4DE4-984C-763F7CB57AC8}"/>
    <cellStyle name="Normal 24 2 3 4 2 3 6 2 3 2 2 2 2 3" xfId="398" xr:uid="{65A6BBFE-8CA9-43AB-BA8D-F8EE905B5D2B}"/>
    <cellStyle name="Normal 24 2 3 4 2 3 6 2 3 2 2 2 3" xfId="221" xr:uid="{36EB8D70-EEE2-405A-BF7C-84CAE2DC344F}"/>
    <cellStyle name="Normal 24 2 3 4 2 3 6 2 3 2 2 2 3 2" xfId="722" xr:uid="{613F60A5-03EF-4F1A-8620-0271FF70C9F4}"/>
    <cellStyle name="Normal 24 2 3 4 2 3 6 2 3 2 2 2 3 3" xfId="474" xr:uid="{897B491E-B60C-4A5E-BCD2-2313100522AE}"/>
    <cellStyle name="Normal 24 2 3 4 2 3 6 2 3 2 2 2 4" xfId="581" xr:uid="{6C063200-39F4-405A-B4C5-EF5EF77B9BC7}"/>
    <cellStyle name="Normal 24 2 3 4 2 3 6 2 3 2 2 2 5" xfId="333" xr:uid="{52C0E51B-ED6D-437B-A25B-63C6C794D682}"/>
    <cellStyle name="Normal 24 2 3 4 2 3 6 2 3 2 2 3" xfId="111" xr:uid="{784A81D8-6650-47EF-BE42-5A8F7BDCF500}"/>
    <cellStyle name="Normal 24 2 3 4 2 3 6 2 3 2 2 3 2" xfId="255" xr:uid="{53319C61-22D1-49EE-BCCA-100B2E204E55}"/>
    <cellStyle name="Normal 24 2 3 4 2 3 6 2 3 2 2 3 2 2" xfId="756" xr:uid="{08A8A660-0C91-43CB-A7B5-B5E449BD81AA}"/>
    <cellStyle name="Normal 24 2 3 4 2 3 6 2 3 2 2 3 2 3" xfId="508" xr:uid="{6458FD50-D77F-4922-BD6C-DDFAA51A6C52}"/>
    <cellStyle name="Normal 24 2 3 4 2 3 6 2 3 2 2 3 3" xfId="614" xr:uid="{A32EDD37-8AE5-488F-ADF0-A94DF5E5889F}"/>
    <cellStyle name="Normal 24 2 3 4 2 3 6 2 3 2 2 3 4" xfId="366" xr:uid="{0DF9C763-8B0A-4DFA-A90C-2E9C3C8C6CEA}"/>
    <cellStyle name="Normal 24 2 3 4 2 3 6 2 3 2 2 4" xfId="185" xr:uid="{930F8108-2348-4327-91AE-F99E24A38E71}"/>
    <cellStyle name="Normal 24 2 3 4 2 3 6 2 3 2 2 4 2" xfId="687" xr:uid="{4799F855-B6F3-4E95-8E56-CC52ACFD3ADA}"/>
    <cellStyle name="Normal 24 2 3 4 2 3 6 2 3 2 2 4 3" xfId="439" xr:uid="{92B62CA1-E179-44BC-8033-9F0EC53B2B25}"/>
    <cellStyle name="Normal 24 2 3 4 2 3 6 2 3 2 2 5" xfId="547" xr:uid="{609F73DF-B381-424D-8FB3-BB60B2D70C04}"/>
    <cellStyle name="Normal 24 2 3 4 2 3 6 2 3 2 2 6" xfId="299" xr:uid="{550FCB57-7BDD-4EA9-90CD-3F69FB006ACB}"/>
    <cellStyle name="Normal 24 2 3 4 2 3 6 2 3 2 3" xfId="140" xr:uid="{9103B96D-0C3F-49F0-ACDB-640A6239B133}"/>
    <cellStyle name="Normal 24 2 3 4 2 3 6 2 3 2 3 2" xfId="643" xr:uid="{F9BCF204-1DA8-4F6C-9A07-15E5F1856C69}"/>
    <cellStyle name="Normal 24 2 3 4 2 3 6 2 3 2 3 3" xfId="395" xr:uid="{A652108D-92DD-4E83-B1C3-234DEE208A4B}"/>
    <cellStyle name="Normal 24 2 3 4 2 3 6 2 3 2 4" xfId="218" xr:uid="{A27861B3-8B91-4FEB-9016-13084011986C}"/>
    <cellStyle name="Normal 24 2 3 4 2 3 6 2 3 2 4 2" xfId="719" xr:uid="{A7C74E2F-ADB0-41F9-8408-732E58765A66}"/>
    <cellStyle name="Normal 24 2 3 4 2 3 6 2 3 2 4 3" xfId="471" xr:uid="{8B767748-F389-4796-A243-0647F5FECC07}"/>
    <cellStyle name="Normal 24 2 3 4 2 3 6 2 3 2 5" xfId="578" xr:uid="{8793460F-0897-4B2D-B9EE-9153E0D1564A}"/>
    <cellStyle name="Normal 24 2 3 4 2 3 6 2 3 2 6" xfId="330" xr:uid="{ED4C6F74-8B86-4D6E-A504-E406674B04C9}"/>
    <cellStyle name="Normal 24 2 3 4 2 3 6 2 3 3" xfId="108" xr:uid="{AE5C9BB7-9A58-41EB-8AB8-EA5E76D6303C}"/>
    <cellStyle name="Normal 24 2 3 4 2 3 6 2 3 3 2" xfId="252" xr:uid="{3379A3B7-C983-47E9-83BD-54EEAB33F35A}"/>
    <cellStyle name="Normal 24 2 3 4 2 3 6 2 3 3 2 2" xfId="753" xr:uid="{8B03A3D2-A129-49A0-A19F-90D292815169}"/>
    <cellStyle name="Normal 24 2 3 4 2 3 6 2 3 3 2 3" xfId="505" xr:uid="{A59F814E-1C44-4688-A0B2-A942733856C2}"/>
    <cellStyle name="Normal 24 2 3 4 2 3 6 2 3 3 3" xfId="611" xr:uid="{243974BD-A77F-4618-87DD-4A0E27F0C514}"/>
    <cellStyle name="Normal 24 2 3 4 2 3 6 2 3 3 4" xfId="363" xr:uid="{C4F60A37-10C8-4BD8-BFCA-05B679895563}"/>
    <cellStyle name="Normal 24 2 3 4 2 3 6 2 3 4" xfId="182" xr:uid="{6E66A46B-337E-4DF1-B0B7-D2F7DA97E1A4}"/>
    <cellStyle name="Normal 24 2 3 4 2 3 6 2 3 4 2" xfId="684" xr:uid="{96769D3C-541B-4836-9C2B-01BAC9EA035C}"/>
    <cellStyle name="Normal 24 2 3 4 2 3 6 2 3 4 3" xfId="436" xr:uid="{8578498F-63B7-49A7-B092-85ACF9D554E0}"/>
    <cellStyle name="Normal 24 2 3 4 2 3 6 2 3 5" xfId="544" xr:uid="{CBDA4BFE-31E4-4AF3-AD6E-BB6136672606}"/>
    <cellStyle name="Normal 24 2 3 4 2 3 6 2 3 6" xfId="296" xr:uid="{D37F368B-725F-42C6-9929-CEBEB21D62A8}"/>
    <cellStyle name="Normal 3" xfId="6" xr:uid="{00000000-0005-0000-0000-000015000000}"/>
    <cellStyle name="Normal 3 10" xfId="177" xr:uid="{6F51175C-2D95-4CC1-B421-8A585BE588F3}"/>
    <cellStyle name="Normal 3 10 2" xfId="679" xr:uid="{A24744A0-3A3C-4D54-B54D-4E98C120626D}"/>
    <cellStyle name="Normal 3 10 3" xfId="431" xr:uid="{4EEC43F4-BE35-4B6E-99B0-5732C416F1A3}"/>
    <cellStyle name="Normal 3 11" xfId="27" xr:uid="{00000000-0005-0000-0000-000016000000}"/>
    <cellStyle name="Normal 3 12" xfId="539" xr:uid="{660BDC8B-51F3-483E-8EE5-121190E3C25B}"/>
    <cellStyle name="Normal 3 13" xfId="291" xr:uid="{A9662746-1EBE-4FB7-8AE8-9492C4E2D2EC}"/>
    <cellStyle name="Normal 3 2" xfId="30" xr:uid="{00000000-0005-0000-0000-000017000000}"/>
    <cellStyle name="Normal 3 2 2" xfId="38" xr:uid="{00000000-0005-0000-0000-000018000000}"/>
    <cellStyle name="Normal 3 2 3" xfId="80" xr:uid="{00000000-0005-0000-0000-000017000000}"/>
    <cellStyle name="Normal 3 2 3 2" xfId="146" xr:uid="{4B5BF517-7423-48D7-8BCB-E7BBE25DF226}"/>
    <cellStyle name="Normal 3 2 3 2 2" xfId="649" xr:uid="{51B8E13D-61AA-4271-982C-8FB0B4B9FD99}"/>
    <cellStyle name="Normal 3 2 3 2 3" xfId="401" xr:uid="{71EB9641-942D-4EDC-A70B-2BF4A8C6C037}"/>
    <cellStyle name="Normal 3 2 3 3" xfId="224" xr:uid="{5781D618-AD26-4E21-B97E-B3E6073F42A3}"/>
    <cellStyle name="Normal 3 2 3 3 2" xfId="725" xr:uid="{9702BC2A-1972-48BE-B790-95192BCE6504}"/>
    <cellStyle name="Normal 3 2 3 3 3" xfId="477" xr:uid="{8DE3B853-8746-4ADD-BF91-7159A78E11C0}"/>
    <cellStyle name="Normal 3 2 3 4" xfId="584" xr:uid="{428485D5-36D9-4B7A-BDA9-88F2E8E1B33E}"/>
    <cellStyle name="Normal 3 2 3 5" xfId="336" xr:uid="{F685AA11-6D6D-426A-93C2-CD47E1B72CC8}"/>
    <cellStyle name="Normal 3 2 4" xfId="114" xr:uid="{138CBA66-FE21-4714-A960-270188C26FA8}"/>
    <cellStyle name="Normal 3 2 4 2" xfId="258" xr:uid="{9D392830-86CD-4B9B-8F98-5A10BEABE50A}"/>
    <cellStyle name="Normal 3 2 4 2 2" xfId="759" xr:uid="{3BCCDA94-DD82-42A3-B932-78A69AEFCBCD}"/>
    <cellStyle name="Normal 3 2 4 2 3" xfId="511" xr:uid="{1691D4AE-3DC5-4999-9D42-4A37DD1FB5B0}"/>
    <cellStyle name="Normal 3 2 4 3" xfId="617" xr:uid="{BD3EB93D-1933-43D7-922E-4B0F833D5E5D}"/>
    <cellStyle name="Normal 3 2 4 4" xfId="369" xr:uid="{7DA55006-15D1-425B-9394-6BB0AF98838D}"/>
    <cellStyle name="Normal 3 2 5" xfId="189" xr:uid="{969F56D0-DA31-49EE-9212-49CE095439F7}"/>
    <cellStyle name="Normal 3 2 5 2" xfId="691" xr:uid="{8820C14B-3E22-462B-A3A5-1CA2A7C9D7F2}"/>
    <cellStyle name="Normal 3 2 5 3" xfId="443" xr:uid="{3926C2AB-F7CB-419F-8396-BFB7064DF532}"/>
    <cellStyle name="Normal 3 2 6" xfId="550" xr:uid="{113E1778-8357-4F19-BD51-EDA94F650AF6}"/>
    <cellStyle name="Normal 3 2 7" xfId="302" xr:uid="{A125233C-0D9E-4350-BA91-2C2EC72D1EFF}"/>
    <cellStyle name="Normal 3 3" xfId="22" xr:uid="{00000000-0005-0000-0000-000019000000}"/>
    <cellStyle name="Normal 3 3 2" xfId="31" xr:uid="{00000000-0005-0000-0000-00001A000000}"/>
    <cellStyle name="Normal 3 3 2 2" xfId="53" xr:uid="{00000000-0005-0000-0000-00001B000000}"/>
    <cellStyle name="Normal 3 3 2 2 2" xfId="94" xr:uid="{00000000-0005-0000-0000-00001B000000}"/>
    <cellStyle name="Normal 3 3 2 2 2 2" xfId="158" xr:uid="{A68D4CA2-AE57-428E-BCE4-2A60AD9C811F}"/>
    <cellStyle name="Normal 3 3 2 2 2 2 2" xfId="661" xr:uid="{E18D4763-50C1-4F36-9DD1-C8CC9BE6C36E}"/>
    <cellStyle name="Normal 3 3 2 2 2 2 3" xfId="413" xr:uid="{7531FE4D-6B2F-404B-9846-D3FFC4FC4D4D}"/>
    <cellStyle name="Normal 3 3 2 2 2 3" xfId="238" xr:uid="{01BFC1DF-A9B2-4C92-90D2-44BAAF2F7F4F}"/>
    <cellStyle name="Normal 3 3 2 2 2 3 2" xfId="739" xr:uid="{F808C5E8-B7FC-4898-BF67-E7D9B47DCB30}"/>
    <cellStyle name="Normal 3 3 2 2 2 3 3" xfId="491" xr:uid="{8A465091-C0D6-4409-8C73-A88707FAB7D7}"/>
    <cellStyle name="Normal 3 3 2 2 2 4" xfId="598" xr:uid="{12BFFBC5-4DFD-4B59-9BC6-FD37E25C8CAA}"/>
    <cellStyle name="Normal 3 3 2 2 2 5" xfId="350" xr:uid="{6ABDBAE6-1171-4A25-B1B6-527EA998AC2C}"/>
    <cellStyle name="Normal 3 3 2 2 3" xfId="126" xr:uid="{0EA3E483-B54F-415A-A476-566DFC838B8E}"/>
    <cellStyle name="Normal 3 3 2 2 3 2" xfId="272" xr:uid="{43EA3F55-E347-4A0B-8C0B-91354365418C}"/>
    <cellStyle name="Normal 3 3 2 2 3 2 2" xfId="773" xr:uid="{CDC42C7E-FE58-49F4-884C-03F472177F26}"/>
    <cellStyle name="Normal 3 3 2 2 3 2 3" xfId="525" xr:uid="{38E5A57E-1255-48F9-8318-786668548FE4}"/>
    <cellStyle name="Normal 3 3 2 2 3 3" xfId="629" xr:uid="{E6E25F3A-E08F-4D63-805D-48F1673C59FB}"/>
    <cellStyle name="Normal 3 3 2 2 3 4" xfId="381" xr:uid="{A9735955-2F45-429D-A390-D40970B7D9E8}"/>
    <cellStyle name="Normal 3 3 2 2 4" xfId="204" xr:uid="{20F850C1-432B-489B-BB1A-143F73A3D097}"/>
    <cellStyle name="Normal 3 3 2 2 4 2" xfId="705" xr:uid="{02502540-1200-42BF-B242-7868AECC29FC}"/>
    <cellStyle name="Normal 3 3 2 2 4 3" xfId="457" xr:uid="{14ACB7FF-4526-45CF-96FE-8296A8380E67}"/>
    <cellStyle name="Normal 3 3 2 2 5" xfId="564" xr:uid="{D81066D8-986B-4321-9531-1AECC015413D}"/>
    <cellStyle name="Normal 3 3 2 2 6" xfId="316" xr:uid="{52E67A4F-5CAE-4745-A0C9-1B79C7CE4ABC}"/>
    <cellStyle name="Normal 3 3 2 3" xfId="81" xr:uid="{00000000-0005-0000-0000-00001A000000}"/>
    <cellStyle name="Normal 3 3 2 3 2" xfId="147" xr:uid="{C8FC3D5A-91D2-4181-AC7F-3F72038C5731}"/>
    <cellStyle name="Normal 3 3 2 3 2 2" xfId="650" xr:uid="{C53F5ECF-7BC7-4443-97A6-A48E5D593310}"/>
    <cellStyle name="Normal 3 3 2 3 2 3" xfId="402" xr:uid="{CC8C269C-BB1C-4E2E-95A3-185039F1DD08}"/>
    <cellStyle name="Normal 3 3 2 3 3" xfId="225" xr:uid="{216AC079-0764-49CC-93A6-6C190ED4AE35}"/>
    <cellStyle name="Normal 3 3 2 3 3 2" xfId="726" xr:uid="{575776FB-7E25-42FA-BC76-2F09B201D590}"/>
    <cellStyle name="Normal 3 3 2 3 3 3" xfId="478" xr:uid="{22970051-C3E7-495F-A673-462A232CB864}"/>
    <cellStyle name="Normal 3 3 2 3 4" xfId="585" xr:uid="{2971EA3A-0C9B-42C6-8A96-789515F9FA03}"/>
    <cellStyle name="Normal 3 3 2 3 5" xfId="337" xr:uid="{C0357C97-B498-4786-8AB5-1AF6D100CA2F}"/>
    <cellStyle name="Normal 3 3 2 4" xfId="115" xr:uid="{535006EA-937E-42CA-947A-8728E546A9F8}"/>
    <cellStyle name="Normal 3 3 2 4 2" xfId="259" xr:uid="{607CD3C0-11F4-4EB9-AA62-3A6496789F11}"/>
    <cellStyle name="Normal 3 3 2 4 2 2" xfId="760" xr:uid="{5DCF9482-C7C3-4AED-A111-5AE4403596CB}"/>
    <cellStyle name="Normal 3 3 2 4 2 3" xfId="512" xr:uid="{9BEE334C-58CE-4D78-9306-B69B765516A5}"/>
    <cellStyle name="Normal 3 3 2 4 3" xfId="618" xr:uid="{F3ACA4B3-2DC1-467D-8C52-DD2EF318EE26}"/>
    <cellStyle name="Normal 3 3 2 4 4" xfId="370" xr:uid="{C023EA8C-C01B-474B-80FB-DB89CFDDF175}"/>
    <cellStyle name="Normal 3 3 2 5" xfId="190" xr:uid="{4145E507-A7FC-4A09-8F6E-54DF4300230E}"/>
    <cellStyle name="Normal 3 3 2 5 2" xfId="692" xr:uid="{3924059C-CD7E-43B5-9FFC-9F4C5D0C6EB3}"/>
    <cellStyle name="Normal 3 3 2 5 3" xfId="444" xr:uid="{6436601D-3C1A-414B-904F-99ED849B0AE9}"/>
    <cellStyle name="Normal 3 3 2 6" xfId="551" xr:uid="{EEAC7135-687F-4FC0-902E-23A35ACDC385}"/>
    <cellStyle name="Normal 3 3 2 7" xfId="303" xr:uid="{E4EA5C8E-51F8-43D9-8C70-F0F0A2580746}"/>
    <cellStyle name="Normal 3 3 3" xfId="50" xr:uid="{00000000-0005-0000-0000-00001C000000}"/>
    <cellStyle name="Normal 3 3 3 2" xfId="91" xr:uid="{00000000-0005-0000-0000-00001C000000}"/>
    <cellStyle name="Normal 3 3 3 2 2" xfId="155" xr:uid="{3AE434B6-7E7E-41F4-94B6-B87AB352DE46}"/>
    <cellStyle name="Normal 3 3 3 2 2 2" xfId="658" xr:uid="{A3012D9D-977D-4B05-8F3B-D25505C90E3E}"/>
    <cellStyle name="Normal 3 3 3 2 2 3" xfId="410" xr:uid="{3C02C651-7BC0-4EA4-8F8B-1D31762CB60E}"/>
    <cellStyle name="Normal 3 3 3 2 3" xfId="235" xr:uid="{0170AC13-F12F-4632-BA49-67E917302F96}"/>
    <cellStyle name="Normal 3 3 3 2 3 2" xfId="736" xr:uid="{49497698-0909-49E2-8F8C-D6D354FD8838}"/>
    <cellStyle name="Normal 3 3 3 2 3 3" xfId="488" xr:uid="{FA839D3F-FA56-491F-8C35-D5088CC1D4CB}"/>
    <cellStyle name="Normal 3 3 3 2 4" xfId="595" xr:uid="{9405E273-A75A-4F8C-89AA-EE17C0154856}"/>
    <cellStyle name="Normal 3 3 3 2 5" xfId="347" xr:uid="{CFB4F7AE-1AA6-4621-8680-4BAD5DE517D4}"/>
    <cellStyle name="Normal 3 3 3 3" xfId="123" xr:uid="{C1A43EC2-88E2-4D89-BD5B-4AA7D317498B}"/>
    <cellStyle name="Normal 3 3 3 3 2" xfId="269" xr:uid="{0847DEDF-0DF5-4120-A9E5-FB1EB409CB68}"/>
    <cellStyle name="Normal 3 3 3 3 2 2" xfId="770" xr:uid="{F4F619AF-786F-4144-BEFC-52EAA6BCC472}"/>
    <cellStyle name="Normal 3 3 3 3 2 3" xfId="522" xr:uid="{FE89CFE3-6BF7-4679-B6CD-47CFDC9AD568}"/>
    <cellStyle name="Normal 3 3 3 3 3" xfId="626" xr:uid="{4DEEB374-0031-4C3C-830A-F100D8A6E50F}"/>
    <cellStyle name="Normal 3 3 3 3 4" xfId="378" xr:uid="{6C6FB473-27F2-4D3C-BD81-F3F12751C243}"/>
    <cellStyle name="Normal 3 3 3 4" xfId="201" xr:uid="{43613AF4-DA61-4FF4-913E-4874603F0FD8}"/>
    <cellStyle name="Normal 3 3 3 4 2" xfId="702" xr:uid="{3A3BA330-1489-48AF-914F-60F7643643CC}"/>
    <cellStyle name="Normal 3 3 3 4 3" xfId="454" xr:uid="{16A800E5-39FF-4AC9-89F6-2E121DD7B0A0}"/>
    <cellStyle name="Normal 3 3 3 5" xfId="561" xr:uid="{CAF94BF2-D780-4D76-B69D-9C9C4C2F583E}"/>
    <cellStyle name="Normal 3 3 3 6" xfId="313" xr:uid="{0D5A3BD5-18B0-45C0-A557-B32779702FB9}"/>
    <cellStyle name="Normal 3 4" xfId="10" xr:uid="{00000000-0005-0000-0000-00001D000000}"/>
    <cellStyle name="Normal 3 4 2" xfId="51" xr:uid="{00000000-0005-0000-0000-00001E000000}"/>
    <cellStyle name="Normal 3 4 2 2" xfId="92" xr:uid="{00000000-0005-0000-0000-00001E000000}"/>
    <cellStyle name="Normal 3 4 2 2 2" xfId="156" xr:uid="{DADC5953-45CA-4A4D-9936-A167118BFD75}"/>
    <cellStyle name="Normal 3 4 2 2 2 2" xfId="659" xr:uid="{ECE25459-C633-4522-925B-DCB7C8FB0616}"/>
    <cellStyle name="Normal 3 4 2 2 2 3" xfId="411" xr:uid="{6EBF6B0C-EC88-49D6-B1C2-F0D527D30BC8}"/>
    <cellStyle name="Normal 3 4 2 2 3" xfId="236" xr:uid="{9A31B7CC-8E76-4426-A8C0-1B7DB7CBEA17}"/>
    <cellStyle name="Normal 3 4 2 2 3 2" xfId="737" xr:uid="{3467B61E-3B44-4BCA-9F00-42AF4A05DF74}"/>
    <cellStyle name="Normal 3 4 2 2 3 3" xfId="489" xr:uid="{2BCACBDE-DE9E-43F9-811D-E050202590EC}"/>
    <cellStyle name="Normal 3 4 2 2 4" xfId="596" xr:uid="{1A6997A1-2067-45B7-9338-FA1E5BE54657}"/>
    <cellStyle name="Normal 3 4 2 2 5" xfId="348" xr:uid="{7A3FB197-1552-4977-944D-A6BD587D6F22}"/>
    <cellStyle name="Normal 3 4 2 3" xfId="124" xr:uid="{C1BF8996-CBEC-44EF-B7DB-1BEFCF01A9F4}"/>
    <cellStyle name="Normal 3 4 2 3 2" xfId="270" xr:uid="{9CC69ADB-EC81-4AE8-968B-1F596DD381ED}"/>
    <cellStyle name="Normal 3 4 2 3 2 2" xfId="771" xr:uid="{00E59870-8FD5-4A7E-829D-DAAD1F90C24F}"/>
    <cellStyle name="Normal 3 4 2 3 2 3" xfId="523" xr:uid="{C75712C6-30C6-44F2-B80E-4EDD12C41303}"/>
    <cellStyle name="Normal 3 4 2 3 3" xfId="627" xr:uid="{5FD219D0-2499-44EF-8C11-B22F44C6F58C}"/>
    <cellStyle name="Normal 3 4 2 3 4" xfId="379" xr:uid="{1736AA7D-1636-4786-A6F8-75FACEA4A965}"/>
    <cellStyle name="Normal 3 4 2 4" xfId="202" xr:uid="{3E4CE8F2-8255-40AB-A376-DA2B38B66717}"/>
    <cellStyle name="Normal 3 4 2 4 2" xfId="703" xr:uid="{3128DEA4-6B9E-48D5-980A-C6B8E5C7F17C}"/>
    <cellStyle name="Normal 3 4 2 4 3" xfId="455" xr:uid="{0FCFA190-8CAC-4E44-B155-76BE9DCB5996}"/>
    <cellStyle name="Normal 3 4 2 5" xfId="562" xr:uid="{2755D531-F34E-491F-9BF0-8C701DC73997}"/>
    <cellStyle name="Normal 3 4 2 6" xfId="314" xr:uid="{3C411339-04B6-4A9E-B939-4957C044031C}"/>
    <cellStyle name="Normal 3 4 3" xfId="70" xr:uid="{00000000-0005-0000-0000-00001D000000}"/>
    <cellStyle name="Normal 3 4 3 2" xfId="136" xr:uid="{FC3BD6B4-7890-4681-BA64-6D95E0B2895E}"/>
    <cellStyle name="Normal 3 4 3 2 2" xfId="639" xr:uid="{11A59813-F1ED-4E94-87CB-3BD61F3FC015}"/>
    <cellStyle name="Normal 3 4 3 2 3" xfId="391" xr:uid="{7D86C8B8-B81F-4DE4-8B14-2BDA530287D2}"/>
    <cellStyle name="Normal 3 4 3 3" xfId="214" xr:uid="{D7E8AF5F-1EDB-4ED5-BFDD-DAADEAF46A84}"/>
    <cellStyle name="Normal 3 4 3 3 2" xfId="715" xr:uid="{7D5CEAD1-5027-42F9-BB42-D610F26B1706}"/>
    <cellStyle name="Normal 3 4 3 3 3" xfId="467" xr:uid="{39C5EC3B-A393-4F15-8861-5D16A15DBA9A}"/>
    <cellStyle name="Normal 3 4 3 4" xfId="574" xr:uid="{444CE308-23E2-45C0-B0AD-4A715FEEEF28}"/>
    <cellStyle name="Normal 3 4 3 5" xfId="326" xr:uid="{B3E85621-BCD4-421D-942A-1FE697CAE978}"/>
    <cellStyle name="Normal 3 4 4" xfId="104" xr:uid="{A2D9CA4F-507B-4F19-AF67-E3F6ADF5A169}"/>
    <cellStyle name="Normal 3 4 4 2" xfId="248" xr:uid="{453E5C41-7A74-4FAE-B70F-F106F8408F98}"/>
    <cellStyle name="Normal 3 4 4 2 2" xfId="749" xr:uid="{663D6FF3-A177-47A5-8A4A-F6965B79161C}"/>
    <cellStyle name="Normal 3 4 4 2 3" xfId="501" xr:uid="{5CF29FCD-3F97-4ED2-93DF-EBD0D2CA08E5}"/>
    <cellStyle name="Normal 3 4 4 3" xfId="607" xr:uid="{9DAC4341-33C4-4E0C-8D0A-441AF31203E6}"/>
    <cellStyle name="Normal 3 4 4 4" xfId="359" xr:uid="{1D737C98-1300-42D5-8A6C-D7F96134E406}"/>
    <cellStyle name="Normal 3 4 5" xfId="178" xr:uid="{6D61F154-93FD-4B48-87DE-A8AAEA8F841B}"/>
    <cellStyle name="Normal 3 4 5 2" xfId="680" xr:uid="{20F7198D-8697-40B7-9F1F-DE0295D88FEB}"/>
    <cellStyle name="Normal 3 4 5 3" xfId="432" xr:uid="{EED726D9-E24A-4AA1-BCD1-17B9E1297603}"/>
    <cellStyle name="Normal 3 4 6" xfId="540" xr:uid="{DDC56815-4A83-47A6-BBC2-EC607A5227D3}"/>
    <cellStyle name="Normal 3 4 7" xfId="292" xr:uid="{97EFFB5D-3E5B-4F0E-B1AD-5D22DBC09814}"/>
    <cellStyle name="Normal 3 5" xfId="36" xr:uid="{00000000-0005-0000-0000-00001F000000}"/>
    <cellStyle name="Normal 3 5 2" xfId="84" xr:uid="{00000000-0005-0000-0000-00001F000000}"/>
    <cellStyle name="Normal 3 5 2 2" xfId="150" xr:uid="{24B07C20-FD71-4022-8737-972E0D4483D3}"/>
    <cellStyle name="Normal 3 5 2 2 2" xfId="653" xr:uid="{39AD65B3-555A-47EC-A884-A709BDE99A8A}"/>
    <cellStyle name="Normal 3 5 2 2 3" xfId="405" xr:uid="{403DB894-E217-4327-A20F-10369B554259}"/>
    <cellStyle name="Normal 3 5 2 3" xfId="228" xr:uid="{DF9C797E-D7E0-4CCF-8C0C-09FFD2F275A5}"/>
    <cellStyle name="Normal 3 5 2 3 2" xfId="729" xr:uid="{DD46DA52-7034-46F1-BAB7-6DDCDC46A503}"/>
    <cellStyle name="Normal 3 5 2 3 3" xfId="481" xr:uid="{AED768A6-D5B9-4B2D-A544-CEBF170A1F79}"/>
    <cellStyle name="Normal 3 5 2 4" xfId="588" xr:uid="{544620CF-DCC8-497F-8376-B265ADC82265}"/>
    <cellStyle name="Normal 3 5 2 5" xfId="340" xr:uid="{7ED2D02D-F9BC-4B45-92F3-742F620F1598}"/>
    <cellStyle name="Normal 3 5 3" xfId="118" xr:uid="{DD1F852E-BE79-414A-923E-FBB20D147585}"/>
    <cellStyle name="Normal 3 5 3 2" xfId="262" xr:uid="{C10BD19C-BA26-4391-B8E6-62A2D9A4F373}"/>
    <cellStyle name="Normal 3 5 3 2 2" xfId="763" xr:uid="{495FA487-E478-4F10-90E4-01146BFCE130}"/>
    <cellStyle name="Normal 3 5 3 2 3" xfId="515" xr:uid="{EF7843CB-AAF9-4641-B2FF-AB0ACD1FE1DB}"/>
    <cellStyle name="Normal 3 5 3 3" xfId="621" xr:uid="{C1521598-123C-4874-90ED-A75C3A6BB08D}"/>
    <cellStyle name="Normal 3 5 3 4" xfId="373" xr:uid="{CAD9B26A-5FF4-4E97-843E-206C0FA3C482}"/>
    <cellStyle name="Normal 3 5 4" xfId="193" xr:uid="{F640F748-514D-4820-A00A-E38E68266339}"/>
    <cellStyle name="Normal 3 5 4 2" xfId="695" xr:uid="{42ED9F38-FCF7-44AA-AD83-9CCFB10FAF0A}"/>
    <cellStyle name="Normal 3 5 4 3" xfId="447" xr:uid="{67B61952-ABF8-46B5-B1FC-C9D195B55FCA}"/>
    <cellStyle name="Normal 3 5 5" xfId="554" xr:uid="{3E0DFF8D-63C4-40AA-AFA2-0A51ED300A05}"/>
    <cellStyle name="Normal 3 5 6" xfId="306" xr:uid="{D7CFA526-04CE-4650-9743-A8684E0D72A3}"/>
    <cellStyle name="Normal 3 6" xfId="35" xr:uid="{00000000-0005-0000-0000-000020000000}"/>
    <cellStyle name="Normal 3 6 2" xfId="83" xr:uid="{00000000-0005-0000-0000-000020000000}"/>
    <cellStyle name="Normal 3 6 2 2" xfId="149" xr:uid="{D26B39AC-20DB-4653-B3BD-EE9ADF063A9D}"/>
    <cellStyle name="Normal 3 6 2 2 2" xfId="652" xr:uid="{1D187BED-892C-4AB9-9BCD-B95ADD77E51C}"/>
    <cellStyle name="Normal 3 6 2 2 3" xfId="404" xr:uid="{08CDF299-5725-4AAF-958B-4877F2F81E6E}"/>
    <cellStyle name="Normal 3 6 2 3" xfId="227" xr:uid="{0D7C8CE8-33A6-4342-83A7-85D7698BEFFD}"/>
    <cellStyle name="Normal 3 6 2 3 2" xfId="728" xr:uid="{426160B8-CF81-4AD9-9BF9-23E31FE13804}"/>
    <cellStyle name="Normal 3 6 2 3 3" xfId="480" xr:uid="{AD2FB699-8434-4EA1-A3F5-21C60293B66E}"/>
    <cellStyle name="Normal 3 6 2 4" xfId="587" xr:uid="{A6435E26-630A-44CF-83A6-26CD6E00612D}"/>
    <cellStyle name="Normal 3 6 2 5" xfId="339" xr:uid="{C4CC5D71-433E-49DC-96EA-BAA4ECF0C1D2}"/>
    <cellStyle name="Normal 3 6 3" xfId="117" xr:uid="{105F3651-7687-4803-9EE8-4FD49AE812DA}"/>
    <cellStyle name="Normal 3 6 3 2" xfId="261" xr:uid="{A5A875EB-22A6-46EA-A436-25F091E045BF}"/>
    <cellStyle name="Normal 3 6 3 2 2" xfId="762" xr:uid="{3E03536B-5358-41F8-96FC-6ACD193EB29E}"/>
    <cellStyle name="Normal 3 6 3 2 3" xfId="514" xr:uid="{02403C85-9634-4AF4-97A9-378458FC5F47}"/>
    <cellStyle name="Normal 3 6 3 3" xfId="620" xr:uid="{9E120546-4D22-4FB1-9267-B1ED72D8F64E}"/>
    <cellStyle name="Normal 3 6 3 4" xfId="372" xr:uid="{F243808A-A51A-421F-98A1-E6776E480351}"/>
    <cellStyle name="Normal 3 6 4" xfId="192" xr:uid="{35E02AD7-5621-40E9-B189-8B78CFC50CBB}"/>
    <cellStyle name="Normal 3 6 4 2" xfId="694" xr:uid="{85F83FC6-F6BB-4E4B-BD51-2F1697C472C3}"/>
    <cellStyle name="Normal 3 6 4 3" xfId="446" xr:uid="{1C7E7FB6-0E0F-43BB-ACD6-9C5F6AEE52AC}"/>
    <cellStyle name="Normal 3 6 5" xfId="553" xr:uid="{C43E4779-6A13-42E7-875C-4C513397EB99}"/>
    <cellStyle name="Normal 3 6 6" xfId="305" xr:uid="{EF0B4C99-F1FC-449E-9F66-01E714865601}"/>
    <cellStyle name="Normal 3 7" xfId="65" xr:uid="{00000000-0005-0000-0000-000003000000}"/>
    <cellStyle name="Normal 3 7 2" xfId="101" xr:uid="{00000000-0005-0000-0000-000003000000}"/>
    <cellStyle name="Normal 3 7 2 2" xfId="165" xr:uid="{260CB992-0CD4-465C-ACB2-001D786639F4}"/>
    <cellStyle name="Normal 3 7 2 2 2" xfId="668" xr:uid="{C2989435-B1EE-4707-8D10-48AAB8977143}"/>
    <cellStyle name="Normal 3 7 2 2 3" xfId="420" xr:uid="{A4FB571D-EB4C-4590-A360-E70FEB536E06}"/>
    <cellStyle name="Normal 3 7 2 3" xfId="245" xr:uid="{7406B2A4-D42E-4313-8A25-A864EE6FFD37}"/>
    <cellStyle name="Normal 3 7 2 3 2" xfId="746" xr:uid="{EB7F6E32-77B2-4C50-8854-DF325A87792A}"/>
    <cellStyle name="Normal 3 7 2 3 3" xfId="498" xr:uid="{6F4B2457-35A7-4D12-AE29-8BFE9FC5D864}"/>
    <cellStyle name="Normal 3 7 2 4" xfId="605" xr:uid="{A61C83C9-2D5F-46EF-A152-EE3DB56F554C}"/>
    <cellStyle name="Normal 3 7 2 5" xfId="357" xr:uid="{4306BA2C-CCA8-49E9-A25B-83B4B6BE2118}"/>
    <cellStyle name="Normal 3 7 3" xfId="133" xr:uid="{795D64C5-05D0-452C-8FEA-172D6F435DE9}"/>
    <cellStyle name="Normal 3 7 3 2" xfId="279" xr:uid="{8DEC735D-1C04-4AC6-8B48-8D7AA839B149}"/>
    <cellStyle name="Normal 3 7 3 2 2" xfId="780" xr:uid="{A63B8616-C1D4-4D31-9715-7E271885E78C}"/>
    <cellStyle name="Normal 3 7 3 2 3" xfId="532" xr:uid="{12FEBB81-9CDA-4EC2-9687-248D1CD8CBDD}"/>
    <cellStyle name="Normal 3 7 3 3" xfId="636" xr:uid="{90306C64-C0E5-4D92-B569-9B6E1CC3F049}"/>
    <cellStyle name="Normal 3 7 3 4" xfId="388" xr:uid="{CDDE234B-12DA-4353-B569-82A537C8A082}"/>
    <cellStyle name="Normal 3 7 4" xfId="211" xr:uid="{88505AA4-2A41-46DE-A04D-72DE0E6BF8B6}"/>
    <cellStyle name="Normal 3 7 4 2" xfId="712" xr:uid="{C09A330B-4FAA-4351-9F17-230B8E1E8589}"/>
    <cellStyle name="Normal 3 7 4 3" xfId="464" xr:uid="{2043BB30-BBC8-4EE8-A59D-BE39D9778EFA}"/>
    <cellStyle name="Normal 3 7 5" xfId="571" xr:uid="{BF4BD607-1573-464C-A029-EEFC6DC41E54}"/>
    <cellStyle name="Normal 3 7 6" xfId="323" xr:uid="{6E9CC498-3A9C-4C0E-B281-71CCFDFCDB48}"/>
    <cellStyle name="Normal 3 8" xfId="69" xr:uid="{00000000-0005-0000-0000-000015000000}"/>
    <cellStyle name="Normal 3 8 2" xfId="135" xr:uid="{C5532F1D-A0E3-4497-9627-FDBD5369A3C1}"/>
    <cellStyle name="Normal 3 8 2 2" xfId="638" xr:uid="{C268CC04-E69A-42AB-8224-E765D69817CF}"/>
    <cellStyle name="Normal 3 8 2 3" xfId="390" xr:uid="{042CA7AE-0612-4710-9113-1575C2F1EB93}"/>
    <cellStyle name="Normal 3 8 3" xfId="213" xr:uid="{79D52A03-4EB6-489F-999A-AF6698B0ECF9}"/>
    <cellStyle name="Normal 3 8 3 2" xfId="714" xr:uid="{CA859954-C380-4C7B-8160-0ED00114F3E9}"/>
    <cellStyle name="Normal 3 8 3 3" xfId="466" xr:uid="{3A9E44D3-92FC-45BB-BD48-0C53D750085B}"/>
    <cellStyle name="Normal 3 8 4" xfId="573" xr:uid="{F5DD7DD5-0E6F-4D6F-AE63-822958970B48}"/>
    <cellStyle name="Normal 3 8 5" xfId="325" xr:uid="{54BBA5CA-B1E7-4688-A38E-95397B20DA94}"/>
    <cellStyle name="Normal 3 9" xfId="103" xr:uid="{427CF13B-1DAB-4EE5-AE60-5DB4DF9BDD33}"/>
    <cellStyle name="Normal 3 9 2" xfId="247" xr:uid="{DF3FE752-8B4F-456D-9D2A-614C6F349E05}"/>
    <cellStyle name="Normal 3 9 2 2" xfId="748" xr:uid="{8C18C7AD-D4A4-45A6-B118-83884F5FB72C}"/>
    <cellStyle name="Normal 3 9 2 3" xfId="500" xr:uid="{DBB61F72-E965-4D71-84BB-FD3AAE2A7C08}"/>
    <cellStyle name="Normal 3 9 3" xfId="606" xr:uid="{62B575E1-A496-4610-A422-21BF22F7EC32}"/>
    <cellStyle name="Normal 3 9 4" xfId="358" xr:uid="{36F29544-FCA5-4027-8D1B-3594F6E66DB4}"/>
    <cellStyle name="Normal 4" xfId="8" xr:uid="{00000000-0005-0000-0000-000021000000}"/>
    <cellStyle name="Normal 4 2" xfId="12" xr:uid="{00000000-0005-0000-0000-000022000000}"/>
    <cellStyle name="Normal 4 2 2" xfId="47" xr:uid="{00000000-0005-0000-0000-000023000000}"/>
    <cellStyle name="Normal 4 26" xfId="14" xr:uid="{00000000-0005-0000-0000-000024000000}"/>
    <cellStyle name="Normal 5" xfId="11" xr:uid="{00000000-0005-0000-0000-000025000000}"/>
    <cellStyle name="Normal 5 2" xfId="49" xr:uid="{00000000-0005-0000-0000-000026000000}"/>
    <cellStyle name="Normal 5 2 2" xfId="57" xr:uid="{00000000-0005-0000-0000-000009000000}"/>
    <cellStyle name="Normal 5 2 3" xfId="90" xr:uid="{00000000-0005-0000-0000-000026000000}"/>
    <cellStyle name="Normal 5 2 3 2" xfId="154" xr:uid="{2269ED71-B217-46E6-BDE8-5D1AC39605FD}"/>
    <cellStyle name="Normal 5 2 3 2 2" xfId="657" xr:uid="{59100C45-457A-45C4-998E-E2C6D234CDE1}"/>
    <cellStyle name="Normal 5 2 3 2 3" xfId="409" xr:uid="{0A1BFC7A-EC7A-48C0-B611-AA1ADBAF0005}"/>
    <cellStyle name="Normal 5 2 3 3" xfId="234" xr:uid="{067AA567-658C-4C12-86EF-4FC0265A98EB}"/>
    <cellStyle name="Normal 5 2 3 3 2" xfId="735" xr:uid="{7A6A0ED8-46F1-40DB-BAEB-B3E38A478902}"/>
    <cellStyle name="Normal 5 2 3 3 3" xfId="487" xr:uid="{E9B92B9B-9A09-4EF6-AEAA-556B19F58470}"/>
    <cellStyle name="Normal 5 2 3 4" xfId="594" xr:uid="{073D7B74-2A79-4ACA-9FDD-C95E8A18D844}"/>
    <cellStyle name="Normal 5 2 3 5" xfId="346" xr:uid="{7AD16330-FFCE-4B70-B0A3-10C2FCCE6394}"/>
    <cellStyle name="Normal 5 2 4" xfId="122" xr:uid="{BFC12DDF-6389-4F4A-B236-D594C3A7BBAC}"/>
    <cellStyle name="Normal 5 2 4 2" xfId="268" xr:uid="{1393BE85-8F45-4502-8CF3-66233BB3FE02}"/>
    <cellStyle name="Normal 5 2 4 2 2" xfId="769" xr:uid="{882DDB30-1B99-487D-A9DD-FDE3FD6D9A33}"/>
    <cellStyle name="Normal 5 2 4 2 3" xfId="521" xr:uid="{6BF36F1D-C4C4-4858-9FC9-78A963D51669}"/>
    <cellStyle name="Normal 5 2 4 3" xfId="625" xr:uid="{6749ED20-7A4D-4002-A198-D06F69ABADBA}"/>
    <cellStyle name="Normal 5 2 4 4" xfId="377" xr:uid="{F5244658-F3D7-4203-93D8-D574C0C6EC05}"/>
    <cellStyle name="Normal 5 2 5" xfId="200" xr:uid="{7CA25B61-B334-491F-80DB-4C3B6E14C7A9}"/>
    <cellStyle name="Normal 5 2 5 2" xfId="701" xr:uid="{F958D81F-BA94-4CD8-9264-01BCC28C2D99}"/>
    <cellStyle name="Normal 5 2 5 3" xfId="453" xr:uid="{B92DB27A-2D5E-4A40-BDE8-6B5B5D544ECF}"/>
    <cellStyle name="Normal 5 2 6" xfId="560" xr:uid="{1D10A508-5D5A-4E93-8BE6-626CF0EB1ECD}"/>
    <cellStyle name="Normal 5 2 7" xfId="312" xr:uid="{60748958-2098-4868-92FA-AC741C82761E}"/>
    <cellStyle name="Normal 5 3" xfId="48" xr:uid="{00000000-0005-0000-0000-000027000000}"/>
    <cellStyle name="Normal 5 4" xfId="66" xr:uid="{71B525C7-C926-4A5F-97CE-5F4053C93417}"/>
    <cellStyle name="Normal 5 5" xfId="71" xr:uid="{00000000-0005-0000-0000-000025000000}"/>
    <cellStyle name="Normal 5 5 2" xfId="137" xr:uid="{4FB83F59-66DD-4319-8AB9-0104B79C7DAE}"/>
    <cellStyle name="Normal 5 5 2 2" xfId="640" xr:uid="{1B2950CF-5F17-4E93-935B-3EC8602C7570}"/>
    <cellStyle name="Normal 5 5 2 3" xfId="392" xr:uid="{C4A2ABBC-EF9F-46CE-948C-3D53DCFC1C5F}"/>
    <cellStyle name="Normal 5 5 3" xfId="215" xr:uid="{DF5D38D6-5DCC-48A6-B8F3-AF48D77BC24B}"/>
    <cellStyle name="Normal 5 5 3 2" xfId="716" xr:uid="{7EC0A64C-D79C-4F62-8317-5BDDC8267EE0}"/>
    <cellStyle name="Normal 5 5 3 3" xfId="468" xr:uid="{42C6FBEE-0959-4CF7-A93F-6DC51CFD4C0D}"/>
    <cellStyle name="Normal 5 5 4" xfId="575" xr:uid="{89F2E31D-9D8B-44C1-966C-B30B8C3B0704}"/>
    <cellStyle name="Normal 5 5 5" xfId="327" xr:uid="{56EE04EF-844D-44D3-AF84-06DDCC03F0D1}"/>
    <cellStyle name="Normal 5 6" xfId="105" xr:uid="{6FC1C45C-C216-4BA6-9C37-93A1BCE16E70}"/>
    <cellStyle name="Normal 5 6 2" xfId="249" xr:uid="{122402D7-B511-45B3-A1FE-C5304A3BFCA1}"/>
    <cellStyle name="Normal 5 6 2 2" xfId="750" xr:uid="{6C958C51-8096-487E-BBC6-B38848CB8872}"/>
    <cellStyle name="Normal 5 6 2 3" xfId="502" xr:uid="{8DA4FEF6-4357-4525-9E2B-F6548B1EE6F8}"/>
    <cellStyle name="Normal 5 6 3" xfId="608" xr:uid="{BDBAA2A7-C830-4525-8404-038B768B1F30}"/>
    <cellStyle name="Normal 5 6 4" xfId="360" xr:uid="{73DAACF5-D00B-437D-8EA8-72F7879B4784}"/>
    <cellStyle name="Normal 5 7" xfId="179" xr:uid="{C8BD71E9-331A-41B2-8019-1772018467AB}"/>
    <cellStyle name="Normal 5 7 2" xfId="681" xr:uid="{7F031CF0-8E2D-44E8-AB6A-966B618427C1}"/>
    <cellStyle name="Normal 5 7 3" xfId="433" xr:uid="{0DBE61DE-D12B-4682-8612-008A6732EA05}"/>
    <cellStyle name="Normal 5 8" xfId="541" xr:uid="{D3C27FB5-EDB6-4F36-BC49-EB9C0A094727}"/>
    <cellStyle name="Normal 5 9" xfId="293" xr:uid="{265344A7-1B76-436E-B66F-ADE06AE9197B}"/>
    <cellStyle name="Normal 51" xfId="33" xr:uid="{00000000-0005-0000-0000-000028000000}"/>
    <cellStyle name="Normal 51 2" xfId="43" xr:uid="{00000000-0005-0000-0000-000029000000}"/>
    <cellStyle name="Normal 51 2 2" xfId="88" xr:uid="{00000000-0005-0000-0000-000029000000}"/>
    <cellStyle name="Normal 51 2 2 2" xfId="153" xr:uid="{22588120-EE8D-44E7-9EAD-DE7E0837E8D1}"/>
    <cellStyle name="Normal 51 2 2 2 2" xfId="656" xr:uid="{430F2706-E43A-4652-A9E8-EA07BE04A848}"/>
    <cellStyle name="Normal 51 2 2 2 3" xfId="408" xr:uid="{7F716177-FD65-4331-BA0C-12AA49C73886}"/>
    <cellStyle name="Normal 51 2 2 3" xfId="232" xr:uid="{1DDAB7EE-D7D4-40D5-8750-0A7BC1A0BF99}"/>
    <cellStyle name="Normal 51 2 2 3 2" xfId="733" xr:uid="{8C1C4B63-BB09-41AB-A21E-F400817A8CBB}"/>
    <cellStyle name="Normal 51 2 2 3 3" xfId="485" xr:uid="{06C9B75D-AB90-4989-AF84-12E950D9E522}"/>
    <cellStyle name="Normal 51 2 2 4" xfId="592" xr:uid="{D83C3055-51B9-4D89-95A8-2B7B5751B04F}"/>
    <cellStyle name="Normal 51 2 2 5" xfId="344" xr:uid="{7C481F38-A300-4F95-9BEC-CCE26951AD56}"/>
    <cellStyle name="Normal 51 2 3" xfId="121" xr:uid="{95A50E90-84E4-4676-AC9C-2F20756991AD}"/>
    <cellStyle name="Normal 51 2 3 2" xfId="266" xr:uid="{7B395F39-5635-4E0C-A33F-B271AE98A145}"/>
    <cellStyle name="Normal 51 2 3 2 2" xfId="767" xr:uid="{9CEC79EB-1CC2-40AD-B105-976A53F62DAC}"/>
    <cellStyle name="Normal 51 2 3 2 3" xfId="519" xr:uid="{AC06584C-CA8D-4EA8-BA2E-31165A6C64C7}"/>
    <cellStyle name="Normal 51 2 3 3" xfId="624" xr:uid="{97F81822-C586-4BEB-9A35-3358CC213F05}"/>
    <cellStyle name="Normal 51 2 3 4" xfId="376" xr:uid="{E8B9B6CC-F7DA-46B2-BF27-443887328744}"/>
    <cellStyle name="Normal 51 2 4" xfId="197" xr:uid="{342778FA-DBFA-449C-870E-929C2AD7B2DD}"/>
    <cellStyle name="Normal 51 2 4 2" xfId="699" xr:uid="{3C002E4D-2329-40F2-A835-5265EEA3501D}"/>
    <cellStyle name="Normal 51 2 4 3" xfId="451" xr:uid="{FCB18E1D-3ED6-4BBB-A378-5C6ED4835EA7}"/>
    <cellStyle name="Normal 51 2 5" xfId="558" xr:uid="{AF2DDE30-57B0-45F4-A7CE-9B2F26345FFA}"/>
    <cellStyle name="Normal 51 2 6" xfId="310" xr:uid="{D7BA717D-2620-4164-91EE-20A50EC495B0}"/>
    <cellStyle name="Normal 51 3" xfId="82" xr:uid="{00000000-0005-0000-0000-000028000000}"/>
    <cellStyle name="Normal 51 3 2" xfId="148" xr:uid="{D3346B62-D9FB-4FEA-80A5-49312F70FC21}"/>
    <cellStyle name="Normal 51 3 2 2" xfId="651" xr:uid="{98FD5CD1-36C9-45A6-B3E3-C1FE4E797EE9}"/>
    <cellStyle name="Normal 51 3 2 3" xfId="403" xr:uid="{373C5A67-C40E-4FD9-A1AC-90BE887AAE8F}"/>
    <cellStyle name="Normal 51 3 3" xfId="226" xr:uid="{489C069E-9BA6-42E4-A58C-1F7AA0B22A25}"/>
    <cellStyle name="Normal 51 3 3 2" xfId="727" xr:uid="{C047CF8F-D172-4CDB-BEEF-35C8BD8A23E3}"/>
    <cellStyle name="Normal 51 3 3 3" xfId="479" xr:uid="{15EDFFC9-FA96-409D-89F5-29B378E30EAB}"/>
    <cellStyle name="Normal 51 3 4" xfId="586" xr:uid="{05F26EB4-D0D9-4941-886A-064548E25AF3}"/>
    <cellStyle name="Normal 51 3 5" xfId="338" xr:uid="{3DB4AE6A-E459-4C14-9CD1-14F9F2478CBE}"/>
    <cellStyle name="Normal 51 4" xfId="116" xr:uid="{24222CD7-9DE0-476E-AB17-345920F7080E}"/>
    <cellStyle name="Normal 51 4 2" xfId="260" xr:uid="{4F3B7421-8742-4FA4-A91B-DAEEAC5ECAFE}"/>
    <cellStyle name="Normal 51 4 2 2" xfId="761" xr:uid="{5FFE19E3-E60C-49BC-8D5E-23DAD1125B25}"/>
    <cellStyle name="Normal 51 4 2 3" xfId="513" xr:uid="{3804E270-53E4-4DA9-8FFB-C34C186AA94F}"/>
    <cellStyle name="Normal 51 4 3" xfId="619" xr:uid="{DD990028-F8CD-47D6-9AEC-174DA59A58F5}"/>
    <cellStyle name="Normal 51 4 4" xfId="371" xr:uid="{027BCF29-6667-47B0-A3C8-E037EAF905FE}"/>
    <cellStyle name="Normal 51 5" xfId="191" xr:uid="{1A007CA1-3B92-48F4-B2F2-FB31407582C5}"/>
    <cellStyle name="Normal 51 5 2" xfId="693" xr:uid="{67957860-C510-46DE-8BBA-BE86C677D2C4}"/>
    <cellStyle name="Normal 51 5 3" xfId="445" xr:uid="{1AC86DF4-BD01-463E-9FAE-922C3CE2D927}"/>
    <cellStyle name="Normal 51 6" xfId="552" xr:uid="{56645178-1347-47BE-A14A-9647F2E84D35}"/>
    <cellStyle name="Normal 51 7" xfId="304" xr:uid="{D8452578-8D2F-4A3C-86CC-562DA35CD9B2}"/>
    <cellStyle name="Normal 6" xfId="23" xr:uid="{00000000-0005-0000-0000-00002A000000}"/>
    <cellStyle name="Normal 6 2" xfId="59" xr:uid="{00000000-0005-0000-0000-00000A000000}"/>
    <cellStyle name="Normal 6 2 2" xfId="97" xr:uid="{00000000-0005-0000-0000-00000A000000}"/>
    <cellStyle name="Normal 6 2 2 2" xfId="161" xr:uid="{683CEFE6-E9D9-496F-81D3-5902FCD16F8F}"/>
    <cellStyle name="Normal 6 2 2 2 2" xfId="664" xr:uid="{3539A301-EF9E-4981-963E-E3C180EB99C2}"/>
    <cellStyle name="Normal 6 2 2 2 3" xfId="416" xr:uid="{D5AFCC1C-3D26-4626-9874-E06EE89CB459}"/>
    <cellStyle name="Normal 6 2 2 3" xfId="241" xr:uid="{F2DDB6A0-548F-4A00-AF5B-B6C51F2BBD9E}"/>
    <cellStyle name="Normal 6 2 2 3 2" xfId="742" xr:uid="{36661A69-155A-4A23-BA5A-8AFDCCD6788C}"/>
    <cellStyle name="Normal 6 2 2 3 3" xfId="494" xr:uid="{439C1D9B-DB6E-4493-A0A4-20FC55648A10}"/>
    <cellStyle name="Normal 6 2 2 4" xfId="601" xr:uid="{9079210D-9D0B-4D98-AD29-560D81D1E304}"/>
    <cellStyle name="Normal 6 2 2 5" xfId="353" xr:uid="{63919E62-0607-4ECF-97B6-E0967912FF05}"/>
    <cellStyle name="Normal 6 2 3" xfId="129" xr:uid="{37E34EA6-FD74-4A12-BE63-3CF50AE834C8}"/>
    <cellStyle name="Normal 6 2 3 2" xfId="275" xr:uid="{F14DAEB5-0295-435F-B1C0-0DF449F3284D}"/>
    <cellStyle name="Normal 6 2 3 2 2" xfId="776" xr:uid="{00051301-6255-48F2-9E93-1E42EF9E92C9}"/>
    <cellStyle name="Normal 6 2 3 2 3" xfId="528" xr:uid="{C94F5057-50D7-40BA-8CFB-378E81AB9E0D}"/>
    <cellStyle name="Normal 6 2 3 3" xfId="632" xr:uid="{D160B00A-48A6-4A99-A733-90D04971AB0F}"/>
    <cellStyle name="Normal 6 2 3 4" xfId="384" xr:uid="{890CC02C-1E02-4D33-9DC5-DF06D26E6AEB}"/>
    <cellStyle name="Normal 6 2 4" xfId="207" xr:uid="{13FC756E-3BC1-45C3-BFAF-AE5255357642}"/>
    <cellStyle name="Normal 6 2 4 2" xfId="708" xr:uid="{B3F6C553-2536-44AF-B081-C979079DCF93}"/>
    <cellStyle name="Normal 6 2 4 3" xfId="460" xr:uid="{AF5BAAFB-52EF-45F3-9363-2FA042A64957}"/>
    <cellStyle name="Normal 6 2 5" xfId="567" xr:uid="{329BEB38-4EE2-468F-B425-F338B746C874}"/>
    <cellStyle name="Normal 6 2 6" xfId="319" xr:uid="{2B585556-B6DD-4BB1-9185-D9A67E043253}"/>
    <cellStyle name="Normal 6 3" xfId="75" xr:uid="{00000000-0005-0000-0000-00002A000000}"/>
    <cellStyle name="Normal 6 3 2" xfId="141" xr:uid="{4E95F26B-85FD-4DFC-B79C-A03717F84C79}"/>
    <cellStyle name="Normal 6 3 2 2" xfId="644" xr:uid="{017CF265-A534-4FF5-8409-FE83F963588D}"/>
    <cellStyle name="Normal 6 3 2 3" xfId="396" xr:uid="{2451F571-AC49-4596-9B83-91499C187939}"/>
    <cellStyle name="Normal 6 3 3" xfId="219" xr:uid="{EA0F69DC-0918-475A-89DA-4A17509B2713}"/>
    <cellStyle name="Normal 6 3 3 2" xfId="720" xr:uid="{F8712FE8-70D8-4BB1-B80E-5B8B384352E4}"/>
    <cellStyle name="Normal 6 3 3 3" xfId="472" xr:uid="{1BD6052C-A8B4-449A-A7EF-C5BADBB0EACD}"/>
    <cellStyle name="Normal 6 3 4" xfId="579" xr:uid="{2E33FB5E-D991-4BA1-A39E-D351B0766191}"/>
    <cellStyle name="Normal 6 3 5" xfId="331" xr:uid="{F46496A3-67BE-4AA4-A4E0-18C90F180C1A}"/>
    <cellStyle name="Normal 6 4" xfId="109" xr:uid="{840EFC16-1863-45B2-89AC-879BD37ADB24}"/>
    <cellStyle name="Normal 6 4 2" xfId="253" xr:uid="{3607DFC4-3DF7-47C1-B5AE-0DCAF1B5047B}"/>
    <cellStyle name="Normal 6 4 2 2" xfId="754" xr:uid="{CAA1E0BD-AB67-4932-AEDA-62167AF587AB}"/>
    <cellStyle name="Normal 6 4 2 3" xfId="506" xr:uid="{6D2A35D7-E622-4944-82EB-A5B4940669FF}"/>
    <cellStyle name="Normal 6 4 3" xfId="612" xr:uid="{4E49B9AB-6F80-452B-9E9E-37D74A0615B4}"/>
    <cellStyle name="Normal 6 4 4" xfId="364" xr:uid="{0531D6F2-7EF1-4F2A-9A57-840B371058C0}"/>
    <cellStyle name="Normal 6 5" xfId="183" xr:uid="{D9E2E823-38FE-4B31-829D-C60B8D353D43}"/>
    <cellStyle name="Normal 6 5 2" xfId="685" xr:uid="{05BE49A7-0518-4458-93D8-6461C4C082DC}"/>
    <cellStyle name="Normal 6 5 3" xfId="437" xr:uid="{75A2068A-81A5-452D-93DB-8E65F5B8268E}"/>
    <cellStyle name="Normal 6 6" xfId="282" xr:uid="{5DB8227D-5770-4E20-9220-A646C9B19056}"/>
    <cellStyle name="Normal 6 7" xfId="545" xr:uid="{54102720-2DB6-4D60-8218-11720073F349}"/>
    <cellStyle name="Normal 6 8" xfId="297" xr:uid="{885C174C-5C3B-4BD9-AEEE-ABCFC8824E8D}"/>
    <cellStyle name="Normal 62" xfId="29" xr:uid="{00000000-0005-0000-0000-00002B000000}"/>
    <cellStyle name="Normal 62 2" xfId="42" xr:uid="{00000000-0005-0000-0000-00002C000000}"/>
    <cellStyle name="Normal 62 2 2" xfId="87" xr:uid="{00000000-0005-0000-0000-00002C000000}"/>
    <cellStyle name="Normal 62 2 2 2" xfId="152" xr:uid="{646744EE-5AC6-4553-B4AD-AFB801CBDBEF}"/>
    <cellStyle name="Normal 62 2 2 2 2" xfId="655" xr:uid="{BA641232-2D51-45E1-854D-B46A3C033B63}"/>
    <cellStyle name="Normal 62 2 2 2 3" xfId="407" xr:uid="{E44A0F29-061D-4FF4-A757-0168B62AE8B9}"/>
    <cellStyle name="Normal 62 2 2 3" xfId="231" xr:uid="{54734254-16E3-445B-BACF-1437D49A14F6}"/>
    <cellStyle name="Normal 62 2 2 3 2" xfId="732" xr:uid="{58D6FFFA-02CE-493D-B741-2F8FADE77C9C}"/>
    <cellStyle name="Normal 62 2 2 3 3" xfId="484" xr:uid="{925161F7-BDA7-4532-9A5A-8676703CC991}"/>
    <cellStyle name="Normal 62 2 2 4" xfId="591" xr:uid="{746203CB-87A6-47BB-9C80-01C960B1A5F8}"/>
    <cellStyle name="Normal 62 2 2 5" xfId="343" xr:uid="{C1ED0615-3E24-497F-B5CC-D430A51993EA}"/>
    <cellStyle name="Normal 62 2 3" xfId="120" xr:uid="{08AB238E-7B9D-480D-BF6D-AE6E8415B152}"/>
    <cellStyle name="Normal 62 2 3 2" xfId="265" xr:uid="{AB2DBCBA-854D-4725-B1C8-04FB1A3505DD}"/>
    <cellStyle name="Normal 62 2 3 2 2" xfId="766" xr:uid="{09787501-AF1D-42EF-8642-6C7B0AFB90A1}"/>
    <cellStyle name="Normal 62 2 3 2 3" xfId="518" xr:uid="{CE5182AB-B3F5-43F9-B012-F962C20F715A}"/>
    <cellStyle name="Normal 62 2 3 3" xfId="623" xr:uid="{BD986C68-A72D-431D-B922-B01DF182A875}"/>
    <cellStyle name="Normal 62 2 3 4" xfId="375" xr:uid="{9C6C12EC-EFC8-4746-82E9-73A59F87787D}"/>
    <cellStyle name="Normal 62 2 4" xfId="196" xr:uid="{B0780DFC-FC08-4BC3-8A46-A6ABC6CD35D3}"/>
    <cellStyle name="Normal 62 2 4 2" xfId="698" xr:uid="{83D67C03-AA09-4300-B321-7850268142E3}"/>
    <cellStyle name="Normal 62 2 4 3" xfId="450" xr:uid="{A2423027-F1CF-492D-8776-1A2AF2217D84}"/>
    <cellStyle name="Normal 62 2 5" xfId="557" xr:uid="{D043D7B8-6376-4D85-9751-48C63E9100C3}"/>
    <cellStyle name="Normal 62 2 6" xfId="309" xr:uid="{89278031-3627-494B-B8C9-7F28F6D60D05}"/>
    <cellStyle name="Normal 62 3" xfId="79" xr:uid="{00000000-0005-0000-0000-00002B000000}"/>
    <cellStyle name="Normal 62 3 2" xfId="145" xr:uid="{CD5385E7-60A4-435D-8C95-9BA70F0482B7}"/>
    <cellStyle name="Normal 62 3 2 2" xfId="648" xr:uid="{438811BB-1419-492D-A355-8FCAB11EB681}"/>
    <cellStyle name="Normal 62 3 2 3" xfId="400" xr:uid="{3F549CBE-6BC5-400F-B14A-B961365D5CD4}"/>
    <cellStyle name="Normal 62 3 3" xfId="223" xr:uid="{7424AA81-30D9-4C81-AA98-D36013E5E44E}"/>
    <cellStyle name="Normal 62 3 3 2" xfId="724" xr:uid="{5ADC5600-BE72-4F24-BA42-36735F873075}"/>
    <cellStyle name="Normal 62 3 3 3" xfId="476" xr:uid="{B6FBE39C-93B3-4EDB-B2F9-39A71955D00D}"/>
    <cellStyle name="Normal 62 3 4" xfId="583" xr:uid="{757F7F44-953A-4080-AA24-B1999DA8CA88}"/>
    <cellStyle name="Normal 62 3 5" xfId="335" xr:uid="{CDD16C9C-3594-49F5-AB46-ED6D6DD4CB82}"/>
    <cellStyle name="Normal 62 4" xfId="113" xr:uid="{05903241-F688-42DC-A16B-A98B0352B1A8}"/>
    <cellStyle name="Normal 62 4 2" xfId="257" xr:uid="{7D27CF3D-8C3C-4A7A-8B9D-C4BCB0729641}"/>
    <cellStyle name="Normal 62 4 2 2" xfId="758" xr:uid="{1C152CC5-1E5A-4229-BE36-B7DDA1A9F4EB}"/>
    <cellStyle name="Normal 62 4 2 3" xfId="510" xr:uid="{6264F21D-62ED-45FD-BB99-03A575D597DF}"/>
    <cellStyle name="Normal 62 4 3" xfId="616" xr:uid="{11DF7B9D-BFC5-4ECF-B9E5-21054343D453}"/>
    <cellStyle name="Normal 62 4 4" xfId="368" xr:uid="{7C68F60E-BF53-413B-8803-04BA9859A06C}"/>
    <cellStyle name="Normal 62 5" xfId="188" xr:uid="{EBBF357D-8F59-4365-907E-AD62F14B17F0}"/>
    <cellStyle name="Normal 62 5 2" xfId="690" xr:uid="{5BF9B7C9-C862-4B87-B76D-9C9B93BD2061}"/>
    <cellStyle name="Normal 62 5 3" xfId="442" xr:uid="{3B9711EC-D505-49F6-A3A0-54B611BB02C0}"/>
    <cellStyle name="Normal 62 6" xfId="549" xr:uid="{CD584CBE-D7B9-4CC8-8508-2CAA40954F0A}"/>
    <cellStyle name="Normal 62 7" xfId="301" xr:uid="{5FBE725C-B5FE-466F-A6EF-BD2D0C423B73}"/>
    <cellStyle name="Normal 7" xfId="54" xr:uid="{00000000-0005-0000-0000-000066000000}"/>
    <cellStyle name="Normal 7 2" xfId="95" xr:uid="{00000000-0005-0000-0000-000066000000}"/>
    <cellStyle name="Normal 7 2 2" xfId="159" xr:uid="{49FDFD6E-F8AF-457B-8DFC-9B59FC800994}"/>
    <cellStyle name="Normal 7 2 2 2" xfId="662" xr:uid="{EA190CDC-6D93-4100-9706-2D29052037D6}"/>
    <cellStyle name="Normal 7 2 2 3" xfId="414" xr:uid="{F8707620-9573-46E9-A572-487EC1B9F80D}"/>
    <cellStyle name="Normal 7 2 3" xfId="239" xr:uid="{5AE50F1D-DB9D-445E-A4C9-0B8C4595A399}"/>
    <cellStyle name="Normal 7 2 3 2" xfId="740" xr:uid="{7C6E9C9A-400D-4921-A6FC-D4640339A67A}"/>
    <cellStyle name="Normal 7 2 3 3" xfId="492" xr:uid="{6DC2D756-0571-436F-93D7-627C2F65007F}"/>
    <cellStyle name="Normal 7 2 4" xfId="599" xr:uid="{C62F0FD6-C209-4326-BA98-FB101F300128}"/>
    <cellStyle name="Normal 7 2 5" xfId="351" xr:uid="{06519ADB-2F13-40BF-84BC-3BE1AC83DFCF}"/>
    <cellStyle name="Normal 7 3" xfId="127" xr:uid="{1FF4A021-6260-4BDA-8BAD-0CA385D520BF}"/>
    <cellStyle name="Normal 7 3 2" xfId="273" xr:uid="{80B3DE81-D5AA-4CAA-85D3-A09265508A01}"/>
    <cellStyle name="Normal 7 3 2 2" xfId="774" xr:uid="{A545F6AE-7EBC-4FCC-9066-C01CFF3D5266}"/>
    <cellStyle name="Normal 7 3 2 3" xfId="526" xr:uid="{897AEA8E-13C0-49CB-9EE1-A892D39D52A8}"/>
    <cellStyle name="Normal 7 3 3" xfId="630" xr:uid="{A9124A78-C03E-43F9-BC4E-0ADCD1663C8F}"/>
    <cellStyle name="Normal 7 3 4" xfId="382" xr:uid="{1C375AF6-9858-41E4-83C8-B3C82204B892}"/>
    <cellStyle name="Normal 7 4" xfId="205" xr:uid="{584B191A-277E-4AD7-96E3-2389DE451434}"/>
    <cellStyle name="Normal 7 4 2" xfId="706" xr:uid="{A92C7FCD-FF23-4E02-A99A-2286316908A8}"/>
    <cellStyle name="Normal 7 4 3" xfId="458" xr:uid="{6EF95E93-0426-49DE-8124-FFA1501C226B}"/>
    <cellStyle name="Normal 7 5" xfId="565" xr:uid="{031731F9-DB72-4511-A5F3-147F0B05AF1D}"/>
    <cellStyle name="Normal 7 6" xfId="317" xr:uid="{44574AE7-03EC-4993-9A2F-75957834B067}"/>
    <cellStyle name="Normal 74" xfId="281" xr:uid="{2663B3F9-FDC5-4F60-AA14-BAD714833BD4}"/>
    <cellStyle name="Normal 76" xfId="52" xr:uid="{00000000-0005-0000-0000-00002D000000}"/>
    <cellStyle name="Normal 76 2" xfId="93" xr:uid="{00000000-0005-0000-0000-00002D000000}"/>
    <cellStyle name="Normal 76 2 2" xfId="157" xr:uid="{F46E61AC-2E3A-4205-A2E7-74340A118B53}"/>
    <cellStyle name="Normal 76 2 2 2" xfId="660" xr:uid="{EA864246-8403-4EDF-8E56-3439C8492428}"/>
    <cellStyle name="Normal 76 2 2 3" xfId="412" xr:uid="{3F4803D9-EA8F-4C96-A12D-8C8C43F6F461}"/>
    <cellStyle name="Normal 76 2 3" xfId="237" xr:uid="{4ABB8BDF-B3BB-42CF-9751-38931298E32F}"/>
    <cellStyle name="Normal 76 2 3 2" xfId="738" xr:uid="{03F37C43-9B23-49C1-9F22-E9EF9DC54476}"/>
    <cellStyle name="Normal 76 2 3 3" xfId="490" xr:uid="{AFFB6305-DFA5-4394-9811-D9D987BBD715}"/>
    <cellStyle name="Normal 76 2 4" xfId="597" xr:uid="{A80489E7-6773-4969-AC95-59C3FB7D03A9}"/>
    <cellStyle name="Normal 76 2 5" xfId="349" xr:uid="{F88AF782-C17A-47E7-9738-5D9894671CC0}"/>
    <cellStyle name="Normal 76 3" xfId="125" xr:uid="{A599FAAE-C1E4-45F9-8C83-9806E3569BDD}"/>
    <cellStyle name="Normal 76 3 2" xfId="271" xr:uid="{74D72193-32E1-4565-B311-F02A8D057C00}"/>
    <cellStyle name="Normal 76 3 2 2" xfId="772" xr:uid="{19DC6F3A-BDE5-4845-946E-110EAB0A516E}"/>
    <cellStyle name="Normal 76 3 2 3" xfId="524" xr:uid="{948995FB-DDEA-4700-B403-A9DCFE86EB4D}"/>
    <cellStyle name="Normal 76 3 3" xfId="628" xr:uid="{BED936B6-5E84-4CF1-B232-0A107EB7D465}"/>
    <cellStyle name="Normal 76 3 4" xfId="380" xr:uid="{1777D175-1A46-4A44-A7C5-D45274310CFB}"/>
    <cellStyle name="Normal 76 4" xfId="203" xr:uid="{741E8AB5-91AD-4470-910B-A102F9B52D97}"/>
    <cellStyle name="Normal 76 4 2" xfId="704" xr:uid="{3F59AEB6-3278-4AAC-9916-EB7040A1A22E}"/>
    <cellStyle name="Normal 76 4 3" xfId="456" xr:uid="{B38DFEA4-D190-4BE0-B57E-D903857B2369}"/>
    <cellStyle name="Normal 76 5" xfId="563" xr:uid="{6A5066D9-43CF-47E8-B22C-BD0C5D5E6079}"/>
    <cellStyle name="Normal 76 6" xfId="315" xr:uid="{AF07FF8F-174A-48F8-A074-3E3740279898}"/>
    <cellStyle name="Normal 8" xfId="67" xr:uid="{096BD07F-5E3D-4596-9621-BD66765B77A2}"/>
    <cellStyle name="Normal 8 2" xfId="134" xr:uid="{0415E807-C5F2-4E54-8BF1-1115895BDC71}"/>
    <cellStyle name="Normal 8 2 2" xfId="637" xr:uid="{8FA861A6-48C2-4103-B4D1-F5F8217F6592}"/>
    <cellStyle name="Normal 8 2 3" xfId="389" xr:uid="{629F2090-A002-4F44-B794-EE5398891D3B}"/>
    <cellStyle name="Normal 8 3" xfId="212" xr:uid="{F8E940B7-5622-4A44-8C4B-F742DC2F2A63}"/>
    <cellStyle name="Normal 8 3 2" xfId="713" xr:uid="{91899BE1-E0C2-48CC-8782-13A407A474FC}"/>
    <cellStyle name="Normal 8 3 3" xfId="465" xr:uid="{2FD14269-7736-4BF5-AD82-0E206F0CF459}"/>
    <cellStyle name="Normal 8 4" xfId="288" xr:uid="{24E35C28-6257-4FE5-8CE9-8EB1BBDB267E}"/>
    <cellStyle name="Normal 8 4 2" xfId="784" xr:uid="{E5DD619A-D517-436B-A0E9-6DE6A26C9D0D}"/>
    <cellStyle name="Normal 8 4 3" xfId="536" xr:uid="{8241B646-9BB2-4629-926B-3336D84C88AB}"/>
    <cellStyle name="Normal 8 5" xfId="572" xr:uid="{1BAA598D-5DC2-4BCF-9749-0F07EFFE2260}"/>
    <cellStyle name="Normal 8 6" xfId="324" xr:uid="{1A9FD928-2671-4A85-8F22-BD84432C825E}"/>
    <cellStyle name="Normal 9" xfId="287" xr:uid="{12D3A9F4-D175-45C6-96CC-E5904DEDDE9C}"/>
    <cellStyle name="Normal 9 2" xfId="783" xr:uid="{5316C4D3-36C6-4485-8758-9B1688331B3F}"/>
    <cellStyle name="Normal 9 3" xfId="535" xr:uid="{0E0B48B9-45B0-41DF-A8EC-CFFFD0812FFC}"/>
    <cellStyle name="Normal 92" xfId="102" xr:uid="{C2E046DD-7D91-490F-9F3C-1A58E253ABDA}"/>
    <cellStyle name="Normal_Sheet1" xfId="2" xr:uid="{00000000-0005-0000-0000-00002E000000}"/>
    <cellStyle name="Note 2" xfId="62" xr:uid="{00000000-0005-0000-0000-00006E000000}"/>
    <cellStyle name="Note 2 2" xfId="99" xr:uid="{00000000-0005-0000-0000-00006E000000}"/>
    <cellStyle name="Note 2 2 2" xfId="163" xr:uid="{EC573B07-ED93-4541-B6E1-01657F75DF95}"/>
    <cellStyle name="Note 2 2 2 2" xfId="666" xr:uid="{AE4C0767-F93A-4D0F-8E56-42A4DC706BB2}"/>
    <cellStyle name="Note 2 2 2 3" xfId="418" xr:uid="{70F7E205-713D-4892-9C61-0933998730BE}"/>
    <cellStyle name="Note 2 2 3" xfId="243" xr:uid="{0CAD923D-4FC2-4599-8099-DBEA2171A695}"/>
    <cellStyle name="Note 2 2 3 2" xfId="744" xr:uid="{1B6316DB-F3A1-44E0-96B7-3B0B20FD7BDE}"/>
    <cellStyle name="Note 2 2 3 3" xfId="496" xr:uid="{24EE6266-C6FE-4219-BAFE-E1F8916F8032}"/>
    <cellStyle name="Note 2 2 4" xfId="603" xr:uid="{C4010FBA-EAA8-4923-8CCE-6632A32268E0}"/>
    <cellStyle name="Note 2 2 5" xfId="355" xr:uid="{E855F23F-87CF-4552-9105-1314CC3D38DE}"/>
    <cellStyle name="Note 2 3" xfId="131" xr:uid="{97FD59D5-0A05-4D5D-8600-EE0C3172FFF1}"/>
    <cellStyle name="Note 2 3 2" xfId="277" xr:uid="{17C41FA3-F3D6-4BF6-9DF0-CDEA432F62C0}"/>
    <cellStyle name="Note 2 3 2 2" xfId="778" xr:uid="{6DA70C6F-7DC5-4F02-A40D-0831F6CC8E99}"/>
    <cellStyle name="Note 2 3 2 3" xfId="530" xr:uid="{318EDC00-4E88-4888-A948-50E4F5BBF61C}"/>
    <cellStyle name="Note 2 3 3" xfId="634" xr:uid="{22380CD9-D2EE-4873-A940-8D83CE904903}"/>
    <cellStyle name="Note 2 3 4" xfId="386" xr:uid="{F26FC254-4FEB-4718-9B72-5CBA80168B1F}"/>
    <cellStyle name="Note 2 4" xfId="209" xr:uid="{12EF1663-3CA6-4975-9244-9E8A8C0D1825}"/>
    <cellStyle name="Note 2 4 2" xfId="710" xr:uid="{46A94AB3-60BD-4DE0-AFF0-6136266BBDDC}"/>
    <cellStyle name="Note 2 4 3" xfId="462" xr:uid="{224B6188-9260-4100-A8A0-05B8D941A58E}"/>
    <cellStyle name="Note 2 5" xfId="569" xr:uid="{127AC3B9-096F-4FDC-B90F-46BA58EC8E32}"/>
    <cellStyle name="Note 2 6" xfId="321" xr:uid="{CEB0ED63-AF89-49A1-8599-5E0681F83068}"/>
    <cellStyle name="Parasts 2" xfId="9" xr:uid="{00000000-0005-0000-0000-000030000000}"/>
    <cellStyle name="Parasts 2 2" xfId="40" xr:uid="{00000000-0005-0000-0000-000031000000}"/>
    <cellStyle name="Parasts 3" xfId="41" xr:uid="{00000000-0005-0000-0000-000032000000}"/>
    <cellStyle name="Parasts 3 2" xfId="86" xr:uid="{00000000-0005-0000-0000-000032000000}"/>
    <cellStyle name="Parasts 3 2 2" xfId="151" xr:uid="{8E772004-CCE0-43E3-BA30-2739575B5F8C}"/>
    <cellStyle name="Parasts 3 2 2 2" xfId="654" xr:uid="{8757FFD0-7641-4045-ABE9-2AD2E7557463}"/>
    <cellStyle name="Parasts 3 2 2 3" xfId="406" xr:uid="{A42F799A-2D11-41B2-AFAC-03ECC1072FCA}"/>
    <cellStyle name="Parasts 3 2 3" xfId="230" xr:uid="{49DEE00B-1589-455E-84D2-1BE775FF5704}"/>
    <cellStyle name="Parasts 3 2 3 2" xfId="731" xr:uid="{6DFBCBA0-49B5-4C25-8BBC-01BDBF8EDD39}"/>
    <cellStyle name="Parasts 3 2 3 3" xfId="483" xr:uid="{595033F1-7133-406C-AB8E-205F85993D77}"/>
    <cellStyle name="Parasts 3 2 4" xfId="590" xr:uid="{E1EC2CDD-877C-4E7C-A4FD-F673DA96CA8F}"/>
    <cellStyle name="Parasts 3 2 5" xfId="342" xr:uid="{FE626C94-1D06-4285-9965-74B8F677B3D9}"/>
    <cellStyle name="Parasts 3 3" xfId="119" xr:uid="{66B6264B-C4FC-4ACC-B786-FB7D7DDB9320}"/>
    <cellStyle name="Parasts 3 3 2" xfId="264" xr:uid="{6BE00BC2-7103-4F10-B837-7A72E0ED745C}"/>
    <cellStyle name="Parasts 3 3 2 2" xfId="765" xr:uid="{92D619FF-7D86-4124-8D53-2BBB2C8C0BE4}"/>
    <cellStyle name="Parasts 3 3 2 3" xfId="517" xr:uid="{09892EEC-5EB6-4CD5-9CB1-B76F6536D5D4}"/>
    <cellStyle name="Parasts 3 3 3" xfId="622" xr:uid="{66E0559A-45A3-446B-B14B-BE25F96661B7}"/>
    <cellStyle name="Parasts 3 3 4" xfId="374" xr:uid="{7F76F975-6D7D-43D2-BCE3-D9D688ADA289}"/>
    <cellStyle name="Parasts 3 4" xfId="195" xr:uid="{B9122210-5C2C-4CB3-BF0D-66CE93FB2817}"/>
    <cellStyle name="Parasts 3 4 2" xfId="697" xr:uid="{52AD4918-FBD4-4309-B6E1-067D6F0BF0C0}"/>
    <cellStyle name="Parasts 3 4 3" xfId="449" xr:uid="{A50C9A6C-9BB3-4994-86BD-99420055F643}"/>
    <cellStyle name="Parasts 3 5" xfId="556" xr:uid="{0B83E92E-78DB-4904-9523-AC9CEE7BD6B7}"/>
    <cellStyle name="Parasts 3 6" xfId="308" xr:uid="{525E464C-B2A2-45CA-8938-444DF8CC6104}"/>
    <cellStyle name="Parasts 4" xfId="44" xr:uid="{00000000-0005-0000-0000-000033000000}"/>
    <cellStyle name="Percent" xfId="5" builtinId="5"/>
    <cellStyle name="Percent 14" xfId="15" xr:uid="{00000000-0005-0000-0000-000035000000}"/>
    <cellStyle name="Percent 2" xfId="7" xr:uid="{00000000-0005-0000-0000-000036000000}"/>
    <cellStyle name="Percent 3" xfId="64" xr:uid="{00000000-0005-0000-0000-00006F000000}"/>
    <cellStyle name="Percent 3 2" xfId="100" xr:uid="{00000000-0005-0000-0000-00006F000000}"/>
    <cellStyle name="Percent 3 2 2" xfId="164" xr:uid="{C490C44B-55E8-47EF-9A47-C09870EE6122}"/>
    <cellStyle name="Percent 3 2 2 2" xfId="667" xr:uid="{3EF9C955-97AD-4E26-AC14-D7C8BEEBAED8}"/>
    <cellStyle name="Percent 3 2 2 3" xfId="419" xr:uid="{245A9449-232B-4DBD-BD0C-387108288CEE}"/>
    <cellStyle name="Percent 3 2 3" xfId="244" xr:uid="{02326408-04EB-4AB5-B353-E2A9FA9D352E}"/>
    <cellStyle name="Percent 3 2 3 2" xfId="745" xr:uid="{05E8A841-36AE-4F8B-9CB0-0AF3F7DCAD18}"/>
    <cellStyle name="Percent 3 2 3 3" xfId="497" xr:uid="{E33CA458-3874-4BC7-9934-630155FC65F4}"/>
    <cellStyle name="Percent 3 2 4" xfId="604" xr:uid="{E85B52E6-E884-477C-8C4E-A97102E10E7A}"/>
    <cellStyle name="Percent 3 2 5" xfId="356" xr:uid="{4E267C19-0C9B-4583-8414-B9165988B151}"/>
    <cellStyle name="Percent 3 3" xfId="132" xr:uid="{D2B6AE0C-EF81-4429-A8DF-0235A0B9FE6A}"/>
    <cellStyle name="Percent 3 3 2" xfId="278" xr:uid="{6959EF87-EACB-408C-8F4C-21C86DADD2F1}"/>
    <cellStyle name="Percent 3 3 2 2" xfId="779" xr:uid="{8FD0965C-4EE3-4541-9236-AD49B1EBB28E}"/>
    <cellStyle name="Percent 3 3 2 3" xfId="531" xr:uid="{9E4BFACD-14AA-4B64-B031-99DFBFF912D1}"/>
    <cellStyle name="Percent 3 3 3" xfId="635" xr:uid="{633D0E55-629A-473E-91DE-08A5E0B49EB0}"/>
    <cellStyle name="Percent 3 3 4" xfId="387" xr:uid="{23392B13-F9EA-46AE-85D9-02CC123E15BC}"/>
    <cellStyle name="Percent 3 4" xfId="210" xr:uid="{4FC1FC03-E309-4246-BF8E-541196984460}"/>
    <cellStyle name="Percent 3 4 2" xfId="711" xr:uid="{D1DA75F4-8C9B-4F5E-9CAE-92A7216E2982}"/>
    <cellStyle name="Percent 3 4 3" xfId="463" xr:uid="{0503FCF1-4165-4E14-9CE9-587DFE912672}"/>
    <cellStyle name="Percent 3 5" xfId="570" xr:uid="{8DC5D847-8144-4790-A522-F9BD1605CFDD}"/>
    <cellStyle name="Percent 3 6" xfId="322" xr:uid="{E151EB68-E020-4753-9AF8-C89B34752242}"/>
    <cellStyle name="Percent 4" xfId="68" xr:uid="{00000000-0005-0000-0000-000094000000}"/>
  </cellStyles>
  <dxfs count="0"/>
  <tableStyles count="0" defaultTableStyle="TableStyleMedium9" defaultPivotStyle="PivotStyleLight16"/>
  <colors>
    <mruColors>
      <color rgb="FFCCFF66"/>
      <color rgb="FF99CCFF"/>
      <color rgb="FF99FF99"/>
      <color rgb="FFFFFF99"/>
      <color rgb="FFFFFF69"/>
      <color rgb="FFFFCCFF"/>
      <color rgb="FFFFC819"/>
      <color rgb="FFCC99FF"/>
      <color rgb="FFFF66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C:\Documents%20and%20Settings\Svetlana.Supulniece\Local%20Settings\Temporary%20Internet%20Files\Content.Outlook\J21U5MYL\LIC%20PP%20parrekins%20pec%202012%209m%20DB\LIC%20laboratorija\R0032%20-LIC%20darbs%20laboratorija%20citam%20ar%20palidz%20veidu%20AI%2031102012.xls?73E465BC" TargetMode="External"/><Relationship Id="rId1" Type="http://schemas.openxmlformats.org/officeDocument/2006/relationships/externalLinkPath" Target="file:///\\73E465BC\R0032%20-LIC%20darbs%20laboratorija%20citam%20ar%20palidz%20veidu%20AI%20311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mbulatoro_pakalpojumu_nodala\Planosana_2012\SAVA\!_Grozijumi%202012.gada%20laikaa\Egija_Grozijumi%20ar%2001.10.2012_NEPIENEMTIE\Apaksas%20SAVA%20rikojum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nozare.pri\vm\Redirect_profiles\VM_Sandra_Kasparenko\My%20Documents\Budzets_2019\Budzeta_projekts\Prioritarie_pasakumi_2019-2021\VMvestp1_xx0818_PP_2019-2021%20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Redirect_profiles\VM_Sandra_Kasparenko\My%20Documents\Budzets_2019\Budzeta_projekts\Prioritarie_pasakumi_2019-2021\no_iestadem\NVD\PRECIZETS%2030.07.2018\PP_2019-2021_veidlapas-1_prioritat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Redirect_profiles\VM_Ivita_Lazdina\Desktop\PP\L&#257;smas\VMvestp1_020818_PP_2018-2020_VTMEC%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sheetData sheetId="1"/>
      <sheetData sheetId="2"/>
      <sheetData sheetId="3">
        <row r="106">
          <cell r="A106" t="str">
            <v>Recover</v>
          </cell>
        </row>
      </sheetData>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_H"/>
      <sheetName val="02_H"/>
      <sheetName val="01_P"/>
      <sheetName val="02_P"/>
      <sheetName val="03_P"/>
      <sheetName val="04_P"/>
      <sheetName val="05_P"/>
      <sheetName val="06_P"/>
      <sheetName val="07_P"/>
      <sheetName val="08_P"/>
      <sheetName val="09_P"/>
      <sheetName val="10_P"/>
      <sheetName val="11_P"/>
      <sheetName val="12_P"/>
      <sheetName val="13_P"/>
      <sheetName val="14_P"/>
      <sheetName val="15_P"/>
      <sheetName val="16_P"/>
      <sheetName val="17_P"/>
      <sheetName val="18_P"/>
      <sheetName val="19_P"/>
      <sheetName val="20_P"/>
      <sheetName val="21_P"/>
      <sheetName val="22_P"/>
      <sheetName val="23_P"/>
      <sheetName val="24_P"/>
      <sheetName val="25_P"/>
      <sheetName val="26_P"/>
      <sheetName val="27_P"/>
      <sheetName val="28_P"/>
      <sheetName val="29_P"/>
      <sheetName val="30_P"/>
      <sheetName val="31_P"/>
      <sheetName val="32_P"/>
      <sheetName val="33_P"/>
      <sheetName val="34_P"/>
      <sheetName val="35_P"/>
      <sheetName val="36_P"/>
      <sheetName val="37_P"/>
      <sheetName val="38_P"/>
      <sheetName val="39_P"/>
      <sheetName val="40_P"/>
      <sheetName val="41_P"/>
      <sheetName val="42_P"/>
      <sheetName val="43_P"/>
      <sheetName val="44_P"/>
      <sheetName val="45_P"/>
      <sheetName val="46_P"/>
      <sheetName val="46_P (2)"/>
      <sheetName val="46_P (3)"/>
      <sheetName val="47_P"/>
      <sheetName val="48_P"/>
      <sheetName val="49_P"/>
      <sheetName val="KOPĀ"/>
      <sheetName val="Šablo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_P"/>
      <sheetName val="01_P 01"/>
      <sheetName val="01_P 02"/>
      <sheetName val="01_P 03"/>
      <sheetName val="01_P 04"/>
      <sheetName val="01_P 05"/>
      <sheetName val="01_p 06"/>
      <sheetName val="01_P 07"/>
      <sheetName val="01_P 08"/>
      <sheetName val="01_P 08PĒC"/>
      <sheetName val="01_P 09"/>
      <sheetName val="01 _P 10"/>
      <sheetName val="01_ P 11"/>
      <sheetName val="KOPĀ"/>
      <sheetName val="Šablo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9_P"/>
      <sheetName val="48_P"/>
      <sheetName val="47_P"/>
      <sheetName val="Sheet1"/>
      <sheetName val="KOPĀ"/>
      <sheetName val="Šabloni"/>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Guna.Jermacane@vm.gov.lv"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Guna.Jermacane@vm.gov.l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Guna.Jermacane@vm.gov.lv"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5:J36"/>
  <sheetViews>
    <sheetView workbookViewId="0">
      <selection activeCell="D28" sqref="D28"/>
    </sheetView>
  </sheetViews>
  <sheetFormatPr defaultRowHeight="12.75"/>
  <cols>
    <col min="2" max="2" width="12.140625" customWidth="1"/>
    <col min="3" max="7" width="12.7109375" customWidth="1"/>
    <col min="8" max="10" width="10.85546875" customWidth="1"/>
  </cols>
  <sheetData>
    <row r="15" spans="2:7" ht="63">
      <c r="C15" s="2" t="s">
        <v>105</v>
      </c>
      <c r="D15" s="2" t="s">
        <v>117</v>
      </c>
      <c r="E15" s="2" t="s">
        <v>130</v>
      </c>
      <c r="F15" s="3" t="s">
        <v>51</v>
      </c>
      <c r="G15" s="3" t="s">
        <v>52</v>
      </c>
    </row>
    <row r="16" spans="2:7">
      <c r="B16" t="s">
        <v>100</v>
      </c>
      <c r="C16" s="4">
        <f>'01_H'!E22+'02_H'!E22+'03_H'!E22+'01_P'!E22+'02_P '!E22+'03_P  '!E21+'04_P '!E23+'05_P '!E23+'06_P'!E22+'07_P '!E23+'08_P '!E22+'09_P '!E22+'10_P '!E22+'11_P '!E24+'12_P '!E21+'13_P  '!E21</f>
        <v>702331847</v>
      </c>
      <c r="D16" s="4">
        <f>'01_H'!F22+'02_H'!F22+'03_H'!F22+'01_P'!F22+'02_P '!F22+'03_P  '!F21+'04_P '!F23+'05_P '!F23+'06_P'!F22+'07_P '!F23+'08_P '!F22+'09_P '!F22+'10_P '!F22+'11_P '!F24+'12_P '!F21+'13_P  '!F21</f>
        <v>777516696.79229307</v>
      </c>
      <c r="E16" s="4">
        <f>'01_H'!G22+'02_H'!G22+'03_H'!G22+'01_P'!G22+'02_P '!G22+'03_P  '!G21+'04_P '!G23+'05_P '!G23+'06_P'!G22+'07_P '!G23+'08_P '!G22+'09_P '!G22+'10_P '!G22+'11_P '!G24+'12_P '!G21+'13_P  '!G21</f>
        <v>873864546</v>
      </c>
      <c r="F16" s="4">
        <f>'01_H'!H22+'02_H'!H22+'03_H'!H22+'01_P'!H22+'02_P '!H22+'03_P  '!H21+'04_P '!H23+'05_P '!H23+'06_P'!H22+'07_P '!H23+'08_P '!H22+'09_P '!H22+'10_P '!H22+'11_P '!H24+'12_P '!H21+'13_P  '!H21</f>
        <v>0</v>
      </c>
      <c r="G16" s="4">
        <f>'01_H'!I22+'02_H'!I22+'03_H'!I22+'01_P'!I22+'02_P '!I22+'03_P  '!I21+'04_P '!I23+'05_P '!I23+'06_P'!I22+'07_P '!I23+'08_P '!I22+'09_P '!I22+'10_P '!I22+'11_P '!I24+'12_P '!I21+'13_P  '!I21</f>
        <v>804888268.98427999</v>
      </c>
    </row>
    <row r="18" spans="2:10">
      <c r="B18" s="5" t="s">
        <v>401</v>
      </c>
      <c r="C18" s="1">
        <v>702131845.67259526</v>
      </c>
      <c r="D18" s="1">
        <v>777416696.24135911</v>
      </c>
      <c r="E18" s="1">
        <v>874164544.15925705</v>
      </c>
      <c r="F18" s="1"/>
      <c r="G18" s="1"/>
      <c r="H18" s="1"/>
      <c r="I18" s="1"/>
      <c r="J18" s="1"/>
    </row>
    <row r="19" spans="2:10">
      <c r="B19" t="s">
        <v>101</v>
      </c>
      <c r="C19" s="1">
        <v>702331847</v>
      </c>
      <c r="D19" s="1">
        <v>777516696.79229307</v>
      </c>
      <c r="E19" s="1">
        <v>873864546</v>
      </c>
      <c r="F19" s="1"/>
      <c r="G19" s="1"/>
      <c r="H19" s="1"/>
      <c r="I19" s="1"/>
      <c r="J19" s="1"/>
    </row>
    <row r="20" spans="2:10">
      <c r="C20" s="1"/>
      <c r="D20" s="1"/>
      <c r="E20" s="1"/>
      <c r="F20" s="1"/>
      <c r="G20" s="1"/>
      <c r="H20" s="1"/>
      <c r="I20" s="1"/>
      <c r="J20" s="1"/>
    </row>
    <row r="21" spans="2:10">
      <c r="B21" s="5" t="s">
        <v>402</v>
      </c>
      <c r="C21" s="1">
        <f>C16-C18</f>
        <v>200001.32740473747</v>
      </c>
      <c r="D21" s="1">
        <f t="shared" ref="D21:E21" si="0">D16-D18</f>
        <v>100000.5509339571</v>
      </c>
      <c r="E21" s="1">
        <f t="shared" si="0"/>
        <v>-299998.15925705433</v>
      </c>
      <c r="F21" s="1"/>
      <c r="G21" s="1"/>
      <c r="H21" s="1"/>
      <c r="I21" s="1"/>
      <c r="J21" s="1"/>
    </row>
    <row r="22" spans="2:10">
      <c r="B22" s="5" t="s">
        <v>403</v>
      </c>
      <c r="C22" s="1">
        <f>C16-C19</f>
        <v>0</v>
      </c>
      <c r="D22" s="1">
        <f t="shared" ref="D22:E22" si="1">D16-D19</f>
        <v>0</v>
      </c>
      <c r="E22" s="1">
        <f t="shared" si="1"/>
        <v>0</v>
      </c>
      <c r="F22" s="1"/>
      <c r="G22" s="1"/>
      <c r="H22" s="1"/>
      <c r="I22" s="1"/>
      <c r="J22" s="1"/>
    </row>
    <row r="23" spans="2:10">
      <c r="C23" s="1"/>
      <c r="D23" s="1"/>
      <c r="E23" s="1"/>
      <c r="F23" s="1"/>
      <c r="G23" s="1"/>
      <c r="H23" s="1"/>
      <c r="I23" s="1"/>
      <c r="J23" s="1"/>
    </row>
    <row r="24" spans="2:10">
      <c r="C24" s="1"/>
      <c r="D24" s="1"/>
      <c r="E24" s="1"/>
      <c r="F24" s="1"/>
      <c r="G24" s="1"/>
      <c r="H24" s="1"/>
      <c r="I24" s="1"/>
      <c r="J24" s="1"/>
    </row>
    <row r="25" spans="2:10">
      <c r="C25" s="1"/>
      <c r="D25" s="1"/>
      <c r="E25" s="1"/>
      <c r="F25" s="1"/>
      <c r="G25" s="1"/>
      <c r="H25" s="1"/>
      <c r="I25" s="1"/>
      <c r="J25" s="1"/>
    </row>
    <row r="26" spans="2:10">
      <c r="C26" s="1"/>
      <c r="D26" s="1"/>
      <c r="E26" s="1"/>
      <c r="F26" s="1"/>
      <c r="G26" s="1"/>
      <c r="H26" s="1"/>
      <c r="I26" s="1"/>
      <c r="J26" s="1"/>
    </row>
    <row r="27" spans="2:10">
      <c r="C27" s="1"/>
      <c r="D27" s="1"/>
      <c r="E27" s="1"/>
      <c r="F27" s="1"/>
      <c r="G27" s="1"/>
      <c r="H27" s="1"/>
      <c r="I27" s="1"/>
      <c r="J27" s="1"/>
    </row>
    <row r="28" spans="2:10">
      <c r="C28" s="1"/>
      <c r="D28" s="1"/>
      <c r="E28" s="1"/>
      <c r="F28" s="1"/>
      <c r="G28" s="1"/>
      <c r="H28" s="1"/>
      <c r="I28" s="1"/>
      <c r="J28" s="1"/>
    </row>
    <row r="29" spans="2:10">
      <c r="C29" s="1"/>
      <c r="D29" s="1"/>
      <c r="E29" s="1"/>
      <c r="F29" s="1"/>
      <c r="G29" s="1"/>
      <c r="H29" s="1"/>
      <c r="I29" s="1"/>
      <c r="J29" s="1"/>
    </row>
    <row r="30" spans="2:10">
      <c r="C30" s="1"/>
      <c r="D30" s="1"/>
      <c r="E30" s="1"/>
      <c r="F30" s="1"/>
      <c r="G30" s="1"/>
      <c r="H30" s="1"/>
      <c r="I30" s="1"/>
      <c r="J30" s="1"/>
    </row>
    <row r="31" spans="2:10">
      <c r="C31" s="1"/>
      <c r="D31" s="1"/>
      <c r="E31" s="1"/>
      <c r="F31" s="1"/>
      <c r="G31" s="1"/>
      <c r="H31" s="1"/>
      <c r="I31" s="1"/>
      <c r="J31" s="1"/>
    </row>
    <row r="32" spans="2:10">
      <c r="C32" s="1"/>
      <c r="D32" s="1"/>
      <c r="E32" s="1"/>
      <c r="F32" s="1"/>
      <c r="G32" s="1"/>
      <c r="H32" s="1"/>
      <c r="I32" s="1"/>
      <c r="J32" s="1"/>
    </row>
    <row r="33" spans="3:10">
      <c r="C33" s="1"/>
      <c r="D33" s="1"/>
      <c r="E33" s="1"/>
      <c r="F33" s="1"/>
      <c r="G33" s="1"/>
      <c r="H33" s="1"/>
      <c r="I33" s="1"/>
      <c r="J33" s="1"/>
    </row>
    <row r="34" spans="3:10">
      <c r="C34" s="1"/>
      <c r="D34" s="1"/>
      <c r="E34" s="1"/>
      <c r="F34" s="1"/>
      <c r="G34" s="1"/>
      <c r="H34" s="1"/>
      <c r="I34" s="1"/>
      <c r="J34" s="1"/>
    </row>
    <row r="35" spans="3:10">
      <c r="C35" s="1"/>
      <c r="D35" s="1"/>
      <c r="E35" s="1"/>
      <c r="F35" s="1"/>
      <c r="G35" s="1"/>
      <c r="H35" s="1"/>
      <c r="I35" s="1"/>
      <c r="J35" s="1"/>
    </row>
    <row r="36" spans="3:10">
      <c r="C36" s="1"/>
      <c r="D36" s="1"/>
      <c r="E36" s="1"/>
      <c r="F36" s="1"/>
      <c r="G36" s="1"/>
      <c r="H36" s="1"/>
      <c r="I36" s="1"/>
      <c r="J36" s="1"/>
    </row>
  </sheetData>
  <pageMargins left="0.70866141732283472" right="0.70866141732283472" top="0.74803149606299213" bottom="0.74803149606299213" header="0.31496062992125984" footer="0.31496062992125984"/>
  <pageSetup paperSize="9" scale="6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5D148-40C6-4151-9E15-2B97DCBECF0A}">
  <dimension ref="A1:O58"/>
  <sheetViews>
    <sheetView topLeftCell="A16" zoomScale="90" zoomScaleNormal="90" workbookViewId="0">
      <selection activeCell="M29" sqref="M29:O29"/>
    </sheetView>
  </sheetViews>
  <sheetFormatPr defaultColWidth="8.85546875" defaultRowHeight="12.75"/>
  <cols>
    <col min="1" max="1" width="3.5703125" style="7" customWidth="1"/>
    <col min="2" max="2" width="25.7109375" style="7" customWidth="1"/>
    <col min="3" max="3" width="13.7109375" style="7" customWidth="1"/>
    <col min="4" max="4" width="5.140625" style="7" customWidth="1"/>
    <col min="5" max="10" width="14.28515625" style="7" customWidth="1"/>
    <col min="11" max="11" width="8.85546875" style="7"/>
    <col min="12" max="12" width="8.85546875" style="8"/>
    <col min="13" max="16384" width="8.85546875" style="7"/>
  </cols>
  <sheetData>
    <row r="1" spans="1:15" ht="12.75" hidden="1" customHeight="1">
      <c r="A1" s="124" t="s">
        <v>0</v>
      </c>
      <c r="B1" s="124" t="s">
        <v>1</v>
      </c>
      <c r="C1" s="124"/>
      <c r="D1" s="124" t="s">
        <v>2</v>
      </c>
      <c r="E1" s="124" t="s">
        <v>3</v>
      </c>
      <c r="F1" s="124" t="s">
        <v>4</v>
      </c>
      <c r="G1" s="124" t="s">
        <v>5</v>
      </c>
      <c r="H1" s="125"/>
      <c r="I1" s="125"/>
      <c r="J1" s="125"/>
      <c r="K1" s="125"/>
      <c r="L1" s="125"/>
      <c r="M1" s="125"/>
      <c r="N1" s="125"/>
      <c r="O1" s="125"/>
    </row>
    <row r="2" spans="1:15" ht="15.75" customHeight="1">
      <c r="A2" s="125"/>
      <c r="B2" s="267" t="s">
        <v>17</v>
      </c>
      <c r="C2" s="267"/>
      <c r="D2" s="267"/>
      <c r="E2" s="267"/>
      <c r="F2" s="267"/>
      <c r="G2" s="267"/>
      <c r="H2" s="267"/>
      <c r="I2" s="267"/>
      <c r="J2" s="125"/>
      <c r="K2" s="125"/>
      <c r="L2" s="126"/>
      <c r="M2" s="127"/>
      <c r="N2" s="125"/>
      <c r="O2" s="125"/>
    </row>
    <row r="3" spans="1:15" ht="13.5" customHeight="1">
      <c r="A3" s="10"/>
      <c r="B3" s="11"/>
      <c r="C3" s="11"/>
      <c r="D3" s="11"/>
      <c r="E3" s="11"/>
      <c r="F3" s="11"/>
      <c r="G3" s="11"/>
      <c r="H3" s="11"/>
      <c r="I3" s="11"/>
      <c r="J3" s="125"/>
      <c r="K3" s="125"/>
      <c r="L3" s="128"/>
      <c r="M3" s="127"/>
      <c r="N3" s="125"/>
      <c r="O3" s="125"/>
    </row>
    <row r="4" spans="1:15" ht="13.5" customHeight="1">
      <c r="A4" s="10"/>
      <c r="B4" s="389" t="s">
        <v>33</v>
      </c>
      <c r="C4" s="389"/>
      <c r="D4" s="390" t="s">
        <v>30</v>
      </c>
      <c r="E4" s="390"/>
      <c r="F4" s="390"/>
      <c r="G4" s="390"/>
      <c r="H4" s="125"/>
      <c r="I4" s="125"/>
      <c r="J4" s="125"/>
      <c r="K4" s="125"/>
      <c r="L4" s="128"/>
      <c r="M4" s="127"/>
      <c r="N4" s="125"/>
      <c r="O4" s="125"/>
    </row>
    <row r="5" spans="1:15" ht="18" customHeight="1">
      <c r="A5" s="10"/>
      <c r="B5" s="270" t="s">
        <v>18</v>
      </c>
      <c r="C5" s="270"/>
      <c r="D5" s="271" t="s">
        <v>190</v>
      </c>
      <c r="E5" s="271"/>
      <c r="F5" s="271"/>
      <c r="G5" s="271"/>
      <c r="H5" s="271"/>
      <c r="I5" s="271"/>
      <c r="J5" s="424"/>
      <c r="K5" s="125"/>
      <c r="L5" s="128"/>
      <c r="M5" s="127"/>
      <c r="N5" s="125"/>
      <c r="O5" s="125"/>
    </row>
    <row r="6" spans="1:15">
      <c r="A6" s="10"/>
      <c r="B6" s="129" t="s">
        <v>10</v>
      </c>
      <c r="C6" s="130" t="s">
        <v>281</v>
      </c>
      <c r="D6" s="131"/>
      <c r="E6" s="131"/>
      <c r="F6" s="131"/>
      <c r="G6" s="131"/>
      <c r="H6" s="131"/>
      <c r="I6" s="131"/>
      <c r="J6" s="125"/>
      <c r="K6" s="125"/>
      <c r="L6" s="128"/>
      <c r="M6" s="127"/>
      <c r="N6" s="125"/>
      <c r="O6" s="125"/>
    </row>
    <row r="7" spans="1:15">
      <c r="A7" s="10"/>
      <c r="B7" s="10"/>
      <c r="C7" s="10"/>
      <c r="D7" s="132"/>
      <c r="E7" s="132"/>
      <c r="F7" s="132"/>
      <c r="G7" s="125"/>
      <c r="H7" s="125"/>
      <c r="I7" s="125"/>
      <c r="J7" s="125"/>
      <c r="K7" s="125"/>
      <c r="L7" s="128"/>
      <c r="M7" s="127"/>
      <c r="N7" s="125"/>
      <c r="O7" s="125"/>
    </row>
    <row r="8" spans="1:15" ht="12.75" customHeight="1">
      <c r="A8" s="133" t="s">
        <v>11</v>
      </c>
      <c r="B8" s="388" t="s">
        <v>19</v>
      </c>
      <c r="C8" s="388"/>
      <c r="D8" s="388"/>
      <c r="E8" s="388"/>
      <c r="F8" s="388"/>
      <c r="G8" s="388"/>
      <c r="H8" s="388"/>
      <c r="I8" s="388"/>
      <c r="J8" s="388"/>
      <c r="K8" s="125"/>
      <c r="L8" s="378" t="s">
        <v>50</v>
      </c>
      <c r="M8" s="379"/>
      <c r="N8" s="125"/>
      <c r="O8" s="125"/>
    </row>
    <row r="9" spans="1:15" ht="14.25" customHeight="1">
      <c r="A9" s="134" t="s">
        <v>38</v>
      </c>
      <c r="B9" s="135" t="s">
        <v>15</v>
      </c>
      <c r="C9" s="320" t="s">
        <v>191</v>
      </c>
      <c r="D9" s="320"/>
      <c r="E9" s="320"/>
      <c r="F9" s="320"/>
      <c r="G9" s="320"/>
      <c r="H9" s="320"/>
      <c r="I9" s="320"/>
      <c r="J9" s="321"/>
      <c r="K9" s="125"/>
      <c r="L9" s="136">
        <v>221</v>
      </c>
      <c r="M9" s="137" t="s">
        <v>31</v>
      </c>
      <c r="N9" s="125"/>
      <c r="O9" s="125"/>
    </row>
    <row r="10" spans="1:15" ht="130.5" customHeight="1">
      <c r="A10" s="138" t="s">
        <v>39</v>
      </c>
      <c r="B10" s="135" t="s">
        <v>16</v>
      </c>
      <c r="C10" s="320" t="s">
        <v>192</v>
      </c>
      <c r="D10" s="320"/>
      <c r="E10" s="320"/>
      <c r="F10" s="320"/>
      <c r="G10" s="320"/>
      <c r="H10" s="320"/>
      <c r="I10" s="320"/>
      <c r="J10" s="321"/>
      <c r="K10" s="125"/>
      <c r="L10" s="139">
        <v>205</v>
      </c>
      <c r="M10" s="140" t="s">
        <v>32</v>
      </c>
      <c r="N10" s="125"/>
      <c r="O10" s="125"/>
    </row>
    <row r="11" spans="1:15" ht="14.25" customHeight="1">
      <c r="A11" s="141" t="s">
        <v>40</v>
      </c>
      <c r="B11" s="142" t="s">
        <v>21</v>
      </c>
      <c r="C11" s="383" t="s">
        <v>56</v>
      </c>
      <c r="D11" s="384"/>
      <c r="E11" s="384"/>
      <c r="F11" s="384"/>
      <c r="G11" s="384"/>
      <c r="H11" s="384"/>
      <c r="I11" s="384"/>
      <c r="J11" s="385"/>
      <c r="K11" s="125"/>
      <c r="L11" s="128"/>
      <c r="M11" s="127"/>
      <c r="N11" s="125"/>
      <c r="O11" s="125"/>
    </row>
    <row r="12" spans="1:15" ht="75.75" customHeight="1">
      <c r="A12" s="134" t="s">
        <v>41</v>
      </c>
      <c r="B12" s="386" t="s">
        <v>28</v>
      </c>
      <c r="C12" s="387"/>
      <c r="D12" s="387"/>
      <c r="E12" s="265" t="s">
        <v>406</v>
      </c>
      <c r="F12" s="266"/>
      <c r="G12" s="266"/>
      <c r="H12" s="266"/>
      <c r="I12" s="266"/>
      <c r="J12" s="266"/>
      <c r="K12" s="143"/>
      <c r="L12" s="127"/>
      <c r="M12" s="127"/>
      <c r="N12" s="144"/>
      <c r="O12" s="144"/>
    </row>
    <row r="13" spans="1:15" ht="63.75" customHeight="1">
      <c r="A13" s="372" t="s">
        <v>42</v>
      </c>
      <c r="B13" s="135" t="s">
        <v>26</v>
      </c>
      <c r="C13" s="373" t="s">
        <v>34</v>
      </c>
      <c r="D13" s="374"/>
      <c r="E13" s="247" t="s">
        <v>279</v>
      </c>
      <c r="F13" s="248"/>
      <c r="G13" s="248"/>
      <c r="H13" s="248"/>
      <c r="I13" s="248"/>
      <c r="J13" s="249"/>
      <c r="K13" s="125"/>
      <c r="L13" s="145">
        <v>1</v>
      </c>
      <c r="M13" s="146" t="s">
        <v>32</v>
      </c>
      <c r="N13" s="125"/>
      <c r="O13" s="125"/>
    </row>
    <row r="14" spans="1:15" ht="29.25" customHeight="1">
      <c r="A14" s="362"/>
      <c r="B14" s="135" t="s">
        <v>25</v>
      </c>
      <c r="C14" s="373" t="s">
        <v>29</v>
      </c>
      <c r="D14" s="373"/>
      <c r="E14" s="375" t="s">
        <v>56</v>
      </c>
      <c r="F14" s="376"/>
      <c r="G14" s="376"/>
      <c r="H14" s="376"/>
      <c r="I14" s="376"/>
      <c r="J14" s="377"/>
      <c r="K14" s="125"/>
      <c r="L14" s="139">
        <v>1</v>
      </c>
      <c r="M14" s="140" t="s">
        <v>32</v>
      </c>
      <c r="N14" s="125"/>
      <c r="O14" s="125"/>
    </row>
    <row r="15" spans="1:15" ht="36" customHeight="1">
      <c r="A15" s="313" t="s">
        <v>43</v>
      </c>
      <c r="B15" s="363" t="s">
        <v>37</v>
      </c>
      <c r="C15" s="364"/>
      <c r="D15" s="364"/>
      <c r="E15" s="364"/>
      <c r="F15" s="365" t="s">
        <v>36</v>
      </c>
      <c r="G15" s="366"/>
      <c r="H15" s="366"/>
      <c r="I15" s="366"/>
      <c r="J15" s="367"/>
      <c r="K15" s="125"/>
      <c r="L15" s="125"/>
      <c r="M15" s="125"/>
      <c r="N15" s="125"/>
      <c r="O15" s="125"/>
    </row>
    <row r="16" spans="1:15" ht="14.25" customHeight="1">
      <c r="A16" s="361"/>
      <c r="B16" s="368" t="s">
        <v>193</v>
      </c>
      <c r="C16" s="369"/>
      <c r="D16" s="369"/>
      <c r="E16" s="370"/>
      <c r="F16" s="368" t="s">
        <v>280</v>
      </c>
      <c r="G16" s="369"/>
      <c r="H16" s="369"/>
      <c r="I16" s="369"/>
      <c r="J16" s="370"/>
      <c r="K16" s="125"/>
      <c r="L16" s="125"/>
      <c r="M16" s="125"/>
      <c r="N16" s="125"/>
      <c r="O16" s="125"/>
    </row>
    <row r="17" spans="1:13" ht="12.75" hidden="1" customHeight="1">
      <c r="A17" s="361"/>
      <c r="B17" s="322" t="s">
        <v>56</v>
      </c>
      <c r="C17" s="356"/>
      <c r="D17" s="356"/>
      <c r="E17" s="356"/>
      <c r="F17" s="320"/>
      <c r="G17" s="320"/>
      <c r="H17" s="320"/>
      <c r="I17" s="320"/>
      <c r="J17" s="321"/>
      <c r="K17" s="125"/>
      <c r="L17" s="125"/>
      <c r="M17" s="125"/>
    </row>
    <row r="18" spans="1:13" ht="27" hidden="1" customHeight="1">
      <c r="A18" s="362"/>
      <c r="B18" s="322" t="s">
        <v>56</v>
      </c>
      <c r="C18" s="356"/>
      <c r="D18" s="356"/>
      <c r="E18" s="356"/>
      <c r="F18" s="320"/>
      <c r="G18" s="320"/>
      <c r="H18" s="320"/>
      <c r="I18" s="320"/>
      <c r="J18" s="321"/>
      <c r="K18" s="125"/>
      <c r="L18" s="125"/>
      <c r="M18" s="125"/>
    </row>
    <row r="19" spans="1:13" ht="14.25" customHeight="1">
      <c r="A19" s="313" t="s">
        <v>44</v>
      </c>
      <c r="B19" s="316" t="s">
        <v>7</v>
      </c>
      <c r="C19" s="317"/>
      <c r="D19" s="317"/>
      <c r="E19" s="317"/>
      <c r="F19" s="317"/>
      <c r="G19" s="317"/>
      <c r="H19" s="317"/>
      <c r="I19" s="317"/>
      <c r="J19" s="318"/>
      <c r="K19" s="125"/>
      <c r="L19" s="125"/>
      <c r="M19" s="125"/>
    </row>
    <row r="20" spans="1:13" ht="61.5" customHeight="1">
      <c r="A20" s="314"/>
      <c r="B20" s="357"/>
      <c r="C20" s="357"/>
      <c r="D20" s="357"/>
      <c r="E20" s="147" t="s">
        <v>105</v>
      </c>
      <c r="F20" s="147" t="s">
        <v>117</v>
      </c>
      <c r="G20" s="147" t="s">
        <v>130</v>
      </c>
      <c r="H20" s="148" t="s">
        <v>51</v>
      </c>
      <c r="I20" s="148" t="s">
        <v>52</v>
      </c>
      <c r="J20" s="148" t="s">
        <v>53</v>
      </c>
      <c r="K20" s="125"/>
      <c r="L20" s="125"/>
      <c r="M20" s="125"/>
    </row>
    <row r="21" spans="1:13" ht="15" customHeight="1">
      <c r="A21" s="314"/>
      <c r="B21" s="358" t="s">
        <v>407</v>
      </c>
      <c r="C21" s="359"/>
      <c r="D21" s="360"/>
      <c r="E21" s="149"/>
      <c r="F21" s="149"/>
      <c r="G21" s="149"/>
      <c r="H21" s="150"/>
      <c r="I21" s="150"/>
      <c r="J21" s="151"/>
      <c r="K21" s="125"/>
      <c r="L21" s="125"/>
      <c r="M21" s="125"/>
    </row>
    <row r="22" spans="1:13">
      <c r="A22" s="314"/>
      <c r="B22" s="332" t="s">
        <v>54</v>
      </c>
      <c r="C22" s="332"/>
      <c r="D22" s="333"/>
      <c r="E22" s="152">
        <f>E26</f>
        <v>30499917</v>
      </c>
      <c r="F22" s="152">
        <f t="shared" ref="F22:I22" si="0">F26</f>
        <v>30499917</v>
      </c>
      <c r="G22" s="152">
        <f t="shared" si="0"/>
        <v>30499917</v>
      </c>
      <c r="H22" s="152"/>
      <c r="I22" s="152">
        <f t="shared" si="0"/>
        <v>30499917</v>
      </c>
      <c r="J22" s="152"/>
      <c r="K22" s="125"/>
      <c r="L22" s="125"/>
      <c r="M22" s="153"/>
    </row>
    <row r="23" spans="1:13" ht="12.75" customHeight="1">
      <c r="A23" s="314"/>
      <c r="B23" s="323" t="s">
        <v>55</v>
      </c>
      <c r="C23" s="324"/>
      <c r="D23" s="324"/>
      <c r="E23" s="149">
        <v>0</v>
      </c>
      <c r="F23" s="149">
        <v>0</v>
      </c>
      <c r="G23" s="149">
        <v>0</v>
      </c>
      <c r="H23" s="149"/>
      <c r="I23" s="149">
        <v>0</v>
      </c>
      <c r="J23" s="154"/>
      <c r="K23" s="125"/>
      <c r="L23" s="125"/>
      <c r="M23" s="153"/>
    </row>
    <row r="24" spans="1:13" ht="12.75" customHeight="1">
      <c r="A24" s="314"/>
      <c r="B24" s="323" t="s">
        <v>49</v>
      </c>
      <c r="C24" s="324"/>
      <c r="D24" s="324"/>
      <c r="E24" s="324"/>
      <c r="F24" s="324"/>
      <c r="G24" s="324"/>
      <c r="H24" s="324"/>
      <c r="I24" s="324"/>
      <c r="J24" s="371"/>
      <c r="K24" s="125"/>
      <c r="L24" s="125"/>
      <c r="M24" s="125"/>
    </row>
    <row r="25" spans="1:13" ht="13.5" customHeight="1">
      <c r="A25" s="314"/>
      <c r="B25" s="330" t="s">
        <v>22</v>
      </c>
      <c r="C25" s="330"/>
      <c r="D25" s="331"/>
      <c r="E25" s="149">
        <v>0</v>
      </c>
      <c r="F25" s="149">
        <v>0</v>
      </c>
      <c r="G25" s="149">
        <v>0</v>
      </c>
      <c r="H25" s="149"/>
      <c r="I25" s="155">
        <v>0</v>
      </c>
      <c r="J25" s="154"/>
      <c r="K25" s="125"/>
      <c r="L25" s="125"/>
      <c r="M25" s="125"/>
    </row>
    <row r="26" spans="1:13" ht="13.5" customHeight="1">
      <c r="A26" s="314"/>
      <c r="B26" s="330" t="s">
        <v>6</v>
      </c>
      <c r="C26" s="330"/>
      <c r="D26" s="331"/>
      <c r="E26" s="111">
        <v>30499917</v>
      </c>
      <c r="F26" s="111">
        <v>30499917</v>
      </c>
      <c r="G26" s="111">
        <v>30499917</v>
      </c>
      <c r="H26" s="149"/>
      <c r="I26" s="149">
        <f>G26</f>
        <v>30499917</v>
      </c>
      <c r="J26" s="154"/>
      <c r="K26" s="125"/>
      <c r="L26" s="125"/>
      <c r="M26" s="125"/>
    </row>
    <row r="27" spans="1:13" ht="24" customHeight="1">
      <c r="A27" s="315"/>
      <c r="B27" s="332" t="s">
        <v>131</v>
      </c>
      <c r="C27" s="332"/>
      <c r="D27" s="333"/>
      <c r="E27" s="156" t="s">
        <v>56</v>
      </c>
      <c r="F27" s="156" t="s">
        <v>56</v>
      </c>
      <c r="G27" s="156" t="s">
        <v>56</v>
      </c>
      <c r="H27" s="156"/>
      <c r="I27" s="156" t="s">
        <v>56</v>
      </c>
      <c r="J27" s="157"/>
      <c r="K27" s="125"/>
      <c r="L27" s="125"/>
      <c r="M27" s="125"/>
    </row>
    <row r="28" spans="1:13" ht="12.75" customHeight="1">
      <c r="A28" s="313" t="s">
        <v>45</v>
      </c>
      <c r="B28" s="334" t="s">
        <v>23</v>
      </c>
      <c r="C28" s="335"/>
      <c r="D28" s="335"/>
      <c r="E28" s="335"/>
      <c r="F28" s="335"/>
      <c r="G28" s="335"/>
      <c r="H28" s="335"/>
      <c r="I28" s="335"/>
      <c r="J28" s="336"/>
      <c r="K28" s="125"/>
      <c r="L28" s="125"/>
      <c r="M28" s="125"/>
    </row>
    <row r="29" spans="1:13" ht="12.75" customHeight="1">
      <c r="A29" s="314"/>
      <c r="B29" s="337" t="s">
        <v>8</v>
      </c>
      <c r="C29" s="338"/>
      <c r="D29" s="339"/>
      <c r="E29" s="337" t="s">
        <v>9</v>
      </c>
      <c r="F29" s="338"/>
      <c r="G29" s="339"/>
      <c r="H29" s="147" t="s">
        <v>105</v>
      </c>
      <c r="I29" s="147" t="s">
        <v>117</v>
      </c>
      <c r="J29" s="147" t="s">
        <v>130</v>
      </c>
      <c r="K29" s="125"/>
      <c r="L29" s="125"/>
      <c r="M29" s="125"/>
    </row>
    <row r="30" spans="1:13" ht="51.75" customHeight="1">
      <c r="A30" s="314"/>
      <c r="B30" s="340" t="s">
        <v>194</v>
      </c>
      <c r="C30" s="341"/>
      <c r="D30" s="342"/>
      <c r="E30" s="340" t="s">
        <v>195</v>
      </c>
      <c r="F30" s="341"/>
      <c r="G30" s="342"/>
      <c r="H30" s="149">
        <v>100</v>
      </c>
      <c r="I30" s="149">
        <v>100</v>
      </c>
      <c r="J30" s="149">
        <v>100</v>
      </c>
      <c r="K30" s="125"/>
      <c r="L30" s="125"/>
      <c r="M30" s="125"/>
    </row>
    <row r="31" spans="1:13" ht="40.5" customHeight="1">
      <c r="A31" s="314"/>
      <c r="B31" s="345" t="s">
        <v>196</v>
      </c>
      <c r="C31" s="346"/>
      <c r="D31" s="347"/>
      <c r="E31" s="345" t="s">
        <v>197</v>
      </c>
      <c r="F31" s="346"/>
      <c r="G31" s="347"/>
      <c r="H31" s="149">
        <v>100</v>
      </c>
      <c r="I31" s="149">
        <v>100</v>
      </c>
      <c r="J31" s="149">
        <v>100</v>
      </c>
      <c r="K31" s="125"/>
      <c r="L31" s="125"/>
      <c r="M31" s="125"/>
    </row>
    <row r="32" spans="1:13" ht="26.25" hidden="1" customHeight="1">
      <c r="A32" s="314"/>
      <c r="B32" s="348"/>
      <c r="C32" s="349"/>
      <c r="D32" s="350"/>
      <c r="E32" s="351"/>
      <c r="F32" s="352"/>
      <c r="G32" s="353"/>
      <c r="H32" s="158"/>
      <c r="I32" s="158"/>
      <c r="J32" s="158"/>
    </row>
    <row r="33" spans="1:10" ht="40.5" hidden="1" customHeight="1">
      <c r="A33" s="315"/>
      <c r="B33" s="351"/>
      <c r="C33" s="354"/>
      <c r="D33" s="355"/>
      <c r="E33" s="351"/>
      <c r="F33" s="354"/>
      <c r="G33" s="355"/>
      <c r="H33" s="159"/>
      <c r="I33" s="159"/>
      <c r="J33" s="159"/>
    </row>
    <row r="34" spans="1:10" ht="12.75" customHeight="1">
      <c r="A34" s="313" t="s">
        <v>46</v>
      </c>
      <c r="B34" s="316" t="s">
        <v>24</v>
      </c>
      <c r="C34" s="317"/>
      <c r="D34" s="317"/>
      <c r="E34" s="317"/>
      <c r="F34" s="317"/>
      <c r="G34" s="317"/>
      <c r="H34" s="317"/>
      <c r="I34" s="317"/>
      <c r="J34" s="318"/>
    </row>
    <row r="35" spans="1:10" ht="12.75" customHeight="1">
      <c r="A35" s="314"/>
      <c r="B35" s="160" t="s">
        <v>13</v>
      </c>
      <c r="C35" s="319"/>
      <c r="D35" s="320"/>
      <c r="E35" s="320"/>
      <c r="F35" s="320"/>
      <c r="G35" s="320"/>
      <c r="H35" s="320"/>
      <c r="I35" s="320"/>
      <c r="J35" s="321"/>
    </row>
    <row r="36" spans="1:10">
      <c r="A36" s="314"/>
      <c r="B36" s="160" t="s">
        <v>14</v>
      </c>
      <c r="C36" s="322"/>
      <c r="D36" s="322"/>
      <c r="E36" s="322"/>
      <c r="F36" s="322"/>
      <c r="G36" s="322"/>
      <c r="H36" s="322"/>
      <c r="I36" s="322"/>
      <c r="J36" s="322"/>
    </row>
    <row r="37" spans="1:10" ht="12.75" customHeight="1">
      <c r="A37" s="314"/>
      <c r="B37" s="160" t="s">
        <v>12</v>
      </c>
      <c r="C37" s="322"/>
      <c r="D37" s="322"/>
      <c r="E37" s="322"/>
      <c r="F37" s="322"/>
      <c r="G37" s="322"/>
      <c r="H37" s="322"/>
      <c r="I37" s="322"/>
      <c r="J37" s="322"/>
    </row>
    <row r="38" spans="1:10" ht="12.75" customHeight="1">
      <c r="A38" s="314"/>
      <c r="B38" s="323" t="s">
        <v>48</v>
      </c>
      <c r="C38" s="324"/>
      <c r="D38" s="324"/>
      <c r="E38" s="324"/>
      <c r="F38" s="324"/>
      <c r="G38" s="324"/>
      <c r="H38" s="324"/>
      <c r="I38" s="325"/>
      <c r="J38" s="326"/>
    </row>
    <row r="39" spans="1:10">
      <c r="A39" s="315"/>
      <c r="B39" s="327" t="s">
        <v>82</v>
      </c>
      <c r="C39" s="328"/>
      <c r="D39" s="328"/>
      <c r="E39" s="328"/>
      <c r="F39" s="328"/>
      <c r="G39" s="328"/>
      <c r="H39" s="328"/>
      <c r="I39" s="328"/>
      <c r="J39" s="329"/>
    </row>
    <row r="40" spans="1:10" ht="49.5" customHeight="1">
      <c r="A40" s="161" t="s">
        <v>47</v>
      </c>
      <c r="B40" s="310" t="s">
        <v>413</v>
      </c>
      <c r="C40" s="311"/>
      <c r="D40" s="311"/>
      <c r="E40" s="311"/>
      <c r="F40" s="311"/>
      <c r="G40" s="311"/>
      <c r="H40" s="311"/>
      <c r="I40" s="311"/>
      <c r="J40" s="312"/>
    </row>
    <row r="41" spans="1:10" ht="28.5" hidden="1" customHeight="1">
      <c r="B41" s="184" t="s">
        <v>67</v>
      </c>
      <c r="C41" s="184"/>
      <c r="D41" s="184"/>
      <c r="E41" s="184"/>
      <c r="F41" s="185"/>
      <c r="G41" s="185"/>
    </row>
    <row r="42" spans="1:10" hidden="1">
      <c r="B42" s="186" t="s">
        <v>20</v>
      </c>
      <c r="C42" s="186"/>
      <c r="D42" s="186"/>
      <c r="E42" s="186"/>
      <c r="F42" s="276"/>
      <c r="G42" s="276"/>
    </row>
    <row r="43" spans="1:10" hidden="1">
      <c r="B43" s="277"/>
      <c r="C43" s="277"/>
      <c r="D43" s="277"/>
      <c r="E43" s="277"/>
      <c r="F43" s="278"/>
      <c r="G43" s="278"/>
    </row>
    <row r="44" spans="1:10" ht="27.75" hidden="1" customHeight="1">
      <c r="B44" s="186" t="s">
        <v>410</v>
      </c>
      <c r="C44" s="186"/>
      <c r="D44" s="186"/>
      <c r="E44" s="186"/>
      <c r="F44" s="276"/>
      <c r="G44" s="276"/>
    </row>
    <row r="45" spans="1:10" ht="27.75" hidden="1" customHeight="1">
      <c r="B45" s="274"/>
      <c r="C45" s="275"/>
      <c r="D45" s="65"/>
      <c r="E45" s="65"/>
      <c r="F45" s="65"/>
      <c r="G45" s="65"/>
    </row>
    <row r="46" spans="1:10" ht="23.25" hidden="1" customHeight="1">
      <c r="B46" s="186" t="s">
        <v>411</v>
      </c>
      <c r="C46" s="276"/>
      <c r="D46" s="65"/>
      <c r="E46" s="65"/>
      <c r="F46" s="65"/>
      <c r="G46" s="65"/>
    </row>
    <row r="47" spans="1:10" ht="23.25" hidden="1" customHeight="1">
      <c r="B47" s="274"/>
      <c r="C47" s="275"/>
      <c r="D47" s="65"/>
      <c r="E47" s="65"/>
      <c r="F47" s="65"/>
      <c r="G47" s="65"/>
    </row>
    <row r="48" spans="1:10" ht="12.75" hidden="1" customHeight="1">
      <c r="B48" s="186" t="s">
        <v>27</v>
      </c>
      <c r="C48" s="276"/>
      <c r="D48" s="65"/>
      <c r="E48" s="65"/>
      <c r="F48" s="65"/>
      <c r="G48" s="65"/>
    </row>
    <row r="49" spans="1:10" ht="24.75" customHeight="1">
      <c r="B49" s="184" t="s">
        <v>119</v>
      </c>
      <c r="C49" s="184"/>
      <c r="D49" s="184"/>
      <c r="E49" s="184"/>
      <c r="F49" s="185"/>
      <c r="G49" s="185"/>
    </row>
    <row r="50" spans="1:10" ht="12.75" customHeight="1">
      <c r="B50" s="186" t="s">
        <v>20</v>
      </c>
      <c r="C50" s="186"/>
      <c r="D50" s="186"/>
      <c r="E50" s="186"/>
      <c r="F50" s="276"/>
      <c r="G50" s="276"/>
    </row>
    <row r="51" spans="1:10" ht="12.75" customHeight="1">
      <c r="B51" s="277" t="s">
        <v>68</v>
      </c>
      <c r="C51" s="277"/>
      <c r="D51" s="277"/>
      <c r="E51" s="277"/>
      <c r="F51" s="278"/>
      <c r="G51" s="278"/>
    </row>
    <row r="52" spans="1:10" ht="12.75" customHeight="1">
      <c r="B52" s="186" t="s">
        <v>410</v>
      </c>
      <c r="C52" s="186"/>
      <c r="D52" s="186"/>
      <c r="E52" s="186"/>
      <c r="F52" s="276"/>
      <c r="G52" s="276"/>
    </row>
    <row r="53" spans="1:10" ht="12.75" customHeight="1">
      <c r="B53" s="274"/>
      <c r="C53" s="275"/>
      <c r="D53" s="65"/>
      <c r="E53" s="65"/>
      <c r="F53" s="65"/>
      <c r="G53" s="65"/>
    </row>
    <row r="54" spans="1:10" ht="12.75" customHeight="1">
      <c r="B54" s="186" t="s">
        <v>411</v>
      </c>
      <c r="C54" s="276"/>
      <c r="D54" s="65"/>
      <c r="E54" s="65"/>
      <c r="F54" s="65"/>
      <c r="G54" s="65"/>
    </row>
    <row r="55" spans="1:10" ht="23.25" customHeight="1">
      <c r="B55" s="274" t="s">
        <v>69</v>
      </c>
      <c r="C55" s="275"/>
      <c r="D55" s="65"/>
      <c r="E55" s="65"/>
      <c r="F55" s="65"/>
      <c r="G55" s="65"/>
    </row>
    <row r="56" spans="1:10" ht="12.75" customHeight="1">
      <c r="B56" s="186" t="s">
        <v>27</v>
      </c>
      <c r="C56" s="276"/>
      <c r="D56" s="65"/>
      <c r="E56" s="65"/>
      <c r="F56" s="65"/>
      <c r="G56" s="65"/>
    </row>
    <row r="57" spans="1:10" ht="12.75" customHeight="1">
      <c r="A57" s="187" t="s">
        <v>409</v>
      </c>
      <c r="B57" s="187"/>
      <c r="C57" s="187"/>
      <c r="D57" s="187"/>
      <c r="E57" s="187"/>
      <c r="F57" s="187"/>
      <c r="G57" s="187"/>
      <c r="H57" s="187"/>
      <c r="I57" s="187"/>
      <c r="J57" s="187"/>
    </row>
    <row r="58" spans="1:10" ht="12.75" customHeight="1"/>
  </sheetData>
  <mergeCells count="74">
    <mergeCell ref="B2:I2"/>
    <mergeCell ref="B4:C4"/>
    <mergeCell ref="D4:G4"/>
    <mergeCell ref="B5:C5"/>
    <mergeCell ref="D5:J5"/>
    <mergeCell ref="L8:M8"/>
    <mergeCell ref="C9:J9"/>
    <mergeCell ref="C10:J10"/>
    <mergeCell ref="C11:J11"/>
    <mergeCell ref="B12:D12"/>
    <mergeCell ref="E12:J12"/>
    <mergeCell ref="B8:J8"/>
    <mergeCell ref="A13:A14"/>
    <mergeCell ref="C13:D13"/>
    <mergeCell ref="E13:J13"/>
    <mergeCell ref="C14:D14"/>
    <mergeCell ref="E14:J14"/>
    <mergeCell ref="B17:E17"/>
    <mergeCell ref="F17:J17"/>
    <mergeCell ref="B18:E18"/>
    <mergeCell ref="F18:J18"/>
    <mergeCell ref="A19:A27"/>
    <mergeCell ref="B19:J19"/>
    <mergeCell ref="B20:D20"/>
    <mergeCell ref="B21:D21"/>
    <mergeCell ref="B22:D22"/>
    <mergeCell ref="B23:D23"/>
    <mergeCell ref="A15:A18"/>
    <mergeCell ref="B15:E15"/>
    <mergeCell ref="F15:J15"/>
    <mergeCell ref="B16:E16"/>
    <mergeCell ref="F16:J16"/>
    <mergeCell ref="B24:J24"/>
    <mergeCell ref="B25:D25"/>
    <mergeCell ref="B26:D26"/>
    <mergeCell ref="B27:D27"/>
    <mergeCell ref="B28:J28"/>
    <mergeCell ref="B40:J40"/>
    <mergeCell ref="B41:G41"/>
    <mergeCell ref="B42:G42"/>
    <mergeCell ref="B43:G43"/>
    <mergeCell ref="B31:D31"/>
    <mergeCell ref="E31:G31"/>
    <mergeCell ref="B32:D32"/>
    <mergeCell ref="E32:G32"/>
    <mergeCell ref="B33:D33"/>
    <mergeCell ref="E33:G33"/>
    <mergeCell ref="A34:A39"/>
    <mergeCell ref="B34:J34"/>
    <mergeCell ref="C35:J35"/>
    <mergeCell ref="C36:J36"/>
    <mergeCell ref="C37:J37"/>
    <mergeCell ref="B38:H38"/>
    <mergeCell ref="I38:J38"/>
    <mergeCell ref="B39:J39"/>
    <mergeCell ref="A28:A33"/>
    <mergeCell ref="B29:D29"/>
    <mergeCell ref="E29:G29"/>
    <mergeCell ref="B30:D30"/>
    <mergeCell ref="E30:G30"/>
    <mergeCell ref="B44:G44"/>
    <mergeCell ref="A57:J57"/>
    <mergeCell ref="B46:C46"/>
    <mergeCell ref="B47:C47"/>
    <mergeCell ref="B48:C48"/>
    <mergeCell ref="B49:G49"/>
    <mergeCell ref="B50:G50"/>
    <mergeCell ref="B51:G51"/>
    <mergeCell ref="B52:G52"/>
    <mergeCell ref="B53:C53"/>
    <mergeCell ref="B54:C54"/>
    <mergeCell ref="B55:C55"/>
    <mergeCell ref="B56:C56"/>
    <mergeCell ref="B45:C45"/>
  </mergeCells>
  <dataValidations count="8">
    <dataValidation type="whole" errorStyle="information" allowBlank="1" showInputMessage="1" showErrorMessage="1" error="Jāievada skaitlis" sqref="E25:J26" xr:uid="{D3986A6B-F31E-4426-BD7D-481FCFBD6E45}">
      <formula1>-100000000000000</formula1>
      <formula2>100000000000000</formula2>
    </dataValidation>
    <dataValidation type="whole" errorStyle="information" allowBlank="1" showInputMessage="1" showErrorMessage="1" error="Jāievada skaitlis" sqref="E21:J23" xr:uid="{E28BFE2A-64F3-490B-8D7E-2D5AEB492551}">
      <formula1>-1000000000000</formula1>
      <formula2>1000000000000</formula2>
    </dataValidation>
    <dataValidation errorStyle="information" allowBlank="1" showInputMessage="1" showErrorMessage="1" sqref="D5:I5" xr:uid="{8D87B41D-7524-467D-9185-C0681A444520}"/>
    <dataValidation type="custom" errorStyle="information" allowBlank="1" showInputMessage="1" showErrorMessage="1" error="Ir ievadītas vairāk nekā 250 zīmes" prompt="ne vairāk kā 250 zīmju" sqref="C9:J9" xr:uid="{9F10FCEE-99DE-48C8-9345-9B71BE72E957}">
      <formula1>LEN(TRIM(C9))&lt;=250</formula1>
    </dataValidation>
    <dataValidation type="custom" errorStyle="information" allowBlank="1" showInputMessage="1" showErrorMessage="1" error="Ir ievadīti vairāk nekā 200 vārdi" prompt="apraksts, ne vairāk kā 200 vārdu" sqref="E13:J14" xr:uid="{9E8A6852-44FB-4087-A6C2-C42F617ABA7C}">
      <formula1>LEN(TRIM(E13))-LEN(SUBSTITUTE(E13," ",""))+1&lt;201</formula1>
    </dataValidation>
    <dataValidation type="custom" errorStyle="information" allowBlank="1" showInputMessage="1" showErrorMessage="1" error="Ir ievadīti vairāk nekā 250 vārdi" prompt="ne vairāk kā 250 vārdu" sqref="C10:J10" xr:uid="{D155F1B0-3AEB-412A-9D7C-B510905DBAFA}">
      <formula1>LEN(TRIM(C10))-LEN(SUBSTITUTE(C10," ",""))+1&lt;251</formula1>
    </dataValidation>
    <dataValidation allowBlank="1" showInputMessage="1" showErrorMessage="1" prompt="Norāda Valdības rīcības plāna punktu, kura izpildi nodrošinās attiecīgais prioritārais pasākums" sqref="C11:J11" xr:uid="{D860F6FD-F588-4F32-8EC6-0114FC7A70AA}"/>
    <dataValidation allowBlank="1" showInputMessage="1" showErrorMessage="1" prompt="Citē atbilstošo vidēja termiņa budžeta ietvara likuma pantu, punktu. " sqref="E12:J12" xr:uid="{E8FCB0AB-434C-4723-A067-48AA2413F93C}"/>
  </dataValidations>
  <pageMargins left="0.70866141732283472" right="0.70866141732283472" top="0.74803149606299213" bottom="0.74803149606299213"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prompt="Izvēlieties no saraksta veicamo darbību" xr:uid="{824D324C-B91A-4DA4-BDB5-1C39C3CB3555}">
          <x14:formula1>
            <xm:f>'\\vnozare.pri\vm\Redirect_profiles\VM_Sandra_Kasparenko\My Documents\Budzets_2019\Budzeta_projekts\Prioritarie_pasakumi_2019-2021\no_iestadem\NVD\PRECIZETS 30.07.2018\[PP_2019-2021_veidlapas-1_prioritate.xlsx]Šabloni'!#REF!</xm:f>
          </x14:formula1>
          <xm:sqref>C38:J38</xm:sqref>
        </x14:dataValidation>
        <x14:dataValidation type="list" errorStyle="information" allowBlank="1" showInputMessage="1" showErrorMessage="1" error="iespējama kļūda" prompt="Izvēlieties no saraksta iestādi" xr:uid="{B81A4559-CA44-4316-A2B0-6940F611F6D6}">
          <x14:formula1>
            <xm:f>'\\vnozare.pri\vm\Redirect_profiles\VM_Sandra_Kasparenko\My Documents\Budzets_2019\Budzeta_projekts\Prioritarie_pasakumi_2019-2021\no_iestadem\NVD\PRECIZETS 30.07.2018\[PP_2019-2021_veidlapas-1_prioritate.xlsx]Šabloni'!#REF!</xm:f>
          </x14:formula1>
          <xm:sqref>D4:G4</xm:sqref>
        </x14:dataValidation>
        <x14:dataValidation type="list" errorStyle="information" allowBlank="1" showInputMessage="1" showErrorMessage="1" error="Varētu būt kļūda" prompt="Izvēlieties no saraksta atbilstošo variantu" xr:uid="{A84AF671-4EF9-4469-A9F3-46D5D2325843}">
          <x14:formula1>
            <xm:f>'\\vnozare.pri\vm\Redirect_profiles\VM_Sandra_Kasparenko\My Documents\Budzets_2019\Budzeta_projekts\Prioritarie_pasakumi_2019-2021\no_iestadem\NVD\PRECIZETS 30.07.2018\[PP_2019-2021_veidlapas-1_prioritate.xlsx]Šabloni'!#REF!</xm:f>
          </x14:formula1>
          <xm:sqref>C14:D14</xm:sqref>
        </x14:dataValidation>
        <x14:dataValidation type="list" errorStyle="information" allowBlank="1" showInputMessage="1" showErrorMessage="1" error="Varētu būt kļūda" prompt="Izvēlieties no saraksta ietekmes variantu" xr:uid="{FD9764F1-237C-4BCD-8115-551868C252D6}">
          <x14:formula1>
            <xm:f>'\\vnozare.pri\vm\Redirect_profiles\VM_Sandra_Kasparenko\My Documents\Budzets_2019\Budzeta_projekts\Prioritarie_pasakumi_2019-2021\no_iestadem\NVD\PRECIZETS 30.07.2018\[PP_2019-2021_veidlapas-1_prioritate.xlsx]Šabloni'!#REF!</xm:f>
          </x14:formula1>
          <xm:sqref>C13:D13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DAC15-912C-41E2-97FD-2AC74FF02798}">
  <dimension ref="A1:O48"/>
  <sheetViews>
    <sheetView topLeftCell="A20" zoomScale="90" zoomScaleNormal="90" workbookViewId="0">
      <selection activeCell="M29" sqref="M29:O29"/>
    </sheetView>
  </sheetViews>
  <sheetFormatPr defaultColWidth="8.85546875" defaultRowHeight="12.75"/>
  <cols>
    <col min="1" max="1" width="3.5703125" style="7" customWidth="1"/>
    <col min="2" max="2" width="25.7109375" style="7" customWidth="1"/>
    <col min="3" max="3" width="13.7109375" style="7" customWidth="1"/>
    <col min="4" max="4" width="5.140625" style="7" customWidth="1"/>
    <col min="5" max="10" width="14.28515625" style="7" customWidth="1"/>
    <col min="11" max="11" width="8.85546875" style="7"/>
    <col min="12" max="12" width="8.85546875" style="8"/>
    <col min="13" max="16384" width="8.85546875" style="7"/>
  </cols>
  <sheetData>
    <row r="1" spans="1:15" hidden="1">
      <c r="A1" s="6" t="s">
        <v>0</v>
      </c>
      <c r="B1" s="6" t="s">
        <v>1</v>
      </c>
      <c r="C1" s="6"/>
      <c r="D1" s="6" t="s">
        <v>2</v>
      </c>
      <c r="E1" s="6" t="s">
        <v>3</v>
      </c>
      <c r="F1" s="6" t="s">
        <v>4</v>
      </c>
      <c r="G1" s="6" t="s">
        <v>5</v>
      </c>
    </row>
    <row r="2" spans="1:15" ht="15.75" customHeight="1">
      <c r="B2" s="267" t="s">
        <v>17</v>
      </c>
      <c r="C2" s="267"/>
      <c r="D2" s="267"/>
      <c r="E2" s="267"/>
      <c r="F2" s="267"/>
      <c r="G2" s="267"/>
      <c r="H2" s="267"/>
      <c r="I2" s="267"/>
      <c r="L2" s="7"/>
      <c r="M2" s="9"/>
    </row>
    <row r="3" spans="1:15" ht="13.5" customHeight="1">
      <c r="A3" s="10"/>
      <c r="B3" s="11"/>
      <c r="C3" s="11"/>
      <c r="D3" s="11"/>
      <c r="E3" s="11"/>
      <c r="F3" s="11"/>
      <c r="G3" s="11"/>
      <c r="H3" s="11"/>
      <c r="I3" s="11"/>
      <c r="L3" s="12"/>
      <c r="M3" s="9"/>
    </row>
    <row r="4" spans="1:15" ht="13.5" customHeight="1">
      <c r="A4" s="10"/>
      <c r="B4" s="268" t="s">
        <v>33</v>
      </c>
      <c r="C4" s="268"/>
      <c r="D4" s="269" t="s">
        <v>30</v>
      </c>
      <c r="E4" s="269"/>
      <c r="F4" s="269"/>
      <c r="G4" s="269"/>
      <c r="L4" s="12"/>
      <c r="M4" s="9"/>
    </row>
    <row r="5" spans="1:15" ht="25.5" customHeight="1">
      <c r="A5" s="10"/>
      <c r="B5" s="270" t="s">
        <v>18</v>
      </c>
      <c r="C5" s="270"/>
      <c r="D5" s="271" t="s">
        <v>400</v>
      </c>
      <c r="E5" s="271"/>
      <c r="F5" s="271"/>
      <c r="G5" s="271"/>
      <c r="H5" s="271"/>
      <c r="I5" s="271"/>
      <c r="J5" s="436"/>
      <c r="L5" s="12"/>
      <c r="M5" s="9"/>
    </row>
    <row r="6" spans="1:15">
      <c r="A6" s="10"/>
      <c r="B6" s="13" t="s">
        <v>10</v>
      </c>
      <c r="C6" s="14" t="s">
        <v>282</v>
      </c>
      <c r="D6" s="15"/>
      <c r="E6" s="15"/>
      <c r="F6" s="15"/>
      <c r="G6" s="15"/>
      <c r="H6" s="15"/>
      <c r="I6" s="15"/>
      <c r="L6" s="12"/>
      <c r="M6" s="9"/>
    </row>
    <row r="7" spans="1:15">
      <c r="A7" s="10"/>
      <c r="B7" s="10"/>
      <c r="C7" s="10"/>
      <c r="D7" s="16"/>
      <c r="E7" s="16"/>
      <c r="F7" s="16"/>
      <c r="L7" s="12"/>
      <c r="M7" s="9"/>
    </row>
    <row r="8" spans="1:15" ht="12.75" customHeight="1">
      <c r="A8" s="17" t="s">
        <v>11</v>
      </c>
      <c r="B8" s="273" t="s">
        <v>19</v>
      </c>
      <c r="C8" s="273"/>
      <c r="D8" s="273"/>
      <c r="E8" s="273"/>
      <c r="F8" s="273"/>
      <c r="G8" s="273"/>
      <c r="H8" s="273"/>
      <c r="I8" s="273"/>
      <c r="J8" s="273"/>
      <c r="L8" s="303" t="s">
        <v>50</v>
      </c>
      <c r="M8" s="280"/>
    </row>
    <row r="9" spans="1:15" ht="38.25" customHeight="1">
      <c r="A9" s="18" t="s">
        <v>38</v>
      </c>
      <c r="B9" s="19" t="s">
        <v>15</v>
      </c>
      <c r="C9" s="431" t="s">
        <v>182</v>
      </c>
      <c r="D9" s="431"/>
      <c r="E9" s="431"/>
      <c r="F9" s="431"/>
      <c r="G9" s="431"/>
      <c r="H9" s="431"/>
      <c r="I9" s="431"/>
      <c r="J9" s="432"/>
      <c r="L9" s="20">
        <f>LEN(TRIM(C9))</f>
        <v>350</v>
      </c>
      <c r="M9" s="21" t="s">
        <v>31</v>
      </c>
    </row>
    <row r="10" spans="1:15" ht="273" customHeight="1">
      <c r="A10" s="22" t="s">
        <v>39</v>
      </c>
      <c r="B10" s="19" t="s">
        <v>16</v>
      </c>
      <c r="C10" s="433" t="s">
        <v>283</v>
      </c>
      <c r="D10" s="434"/>
      <c r="E10" s="434"/>
      <c r="F10" s="434"/>
      <c r="G10" s="434"/>
      <c r="H10" s="434"/>
      <c r="I10" s="434"/>
      <c r="J10" s="435"/>
      <c r="L10" s="23">
        <f>LEN(TRIM(C10))-LEN(SUBSTITUTE(C10," ",""))+1</f>
        <v>250</v>
      </c>
      <c r="M10" s="24" t="s">
        <v>32</v>
      </c>
    </row>
    <row r="11" spans="1:15" ht="14.25" customHeight="1">
      <c r="A11" s="25" t="s">
        <v>40</v>
      </c>
      <c r="B11" s="26" t="s">
        <v>21</v>
      </c>
      <c r="C11" s="309" t="s">
        <v>284</v>
      </c>
      <c r="D11" s="261"/>
      <c r="E11" s="261"/>
      <c r="F11" s="261"/>
      <c r="G11" s="261"/>
      <c r="H11" s="261"/>
      <c r="I11" s="261"/>
      <c r="J11" s="262"/>
      <c r="L11" s="12"/>
      <c r="M11" s="9"/>
    </row>
    <row r="12" spans="1:15" ht="78.75" customHeight="1">
      <c r="A12" s="18" t="s">
        <v>41</v>
      </c>
      <c r="B12" s="263" t="s">
        <v>28</v>
      </c>
      <c r="C12" s="264"/>
      <c r="D12" s="264"/>
      <c r="E12" s="265" t="s">
        <v>406</v>
      </c>
      <c r="F12" s="266"/>
      <c r="G12" s="266"/>
      <c r="H12" s="266"/>
      <c r="I12" s="266"/>
      <c r="J12" s="266"/>
      <c r="K12" s="27"/>
      <c r="L12" s="9"/>
      <c r="M12" s="9"/>
      <c r="N12" s="28"/>
      <c r="O12" s="28"/>
    </row>
    <row r="13" spans="1:15" ht="63.75" customHeight="1">
      <c r="A13" s="243" t="s">
        <v>42</v>
      </c>
      <c r="B13" s="19" t="s">
        <v>26</v>
      </c>
      <c r="C13" s="245" t="s">
        <v>34</v>
      </c>
      <c r="D13" s="246"/>
      <c r="E13" s="247" t="s">
        <v>183</v>
      </c>
      <c r="F13" s="250"/>
      <c r="G13" s="250"/>
      <c r="H13" s="250"/>
      <c r="I13" s="250"/>
      <c r="J13" s="251"/>
      <c r="L13" s="29">
        <f>LEN(TRIM(E13))-LEN(SUBSTITUTE(E13," ",""))+1</f>
        <v>15</v>
      </c>
      <c r="M13" s="30" t="s">
        <v>32</v>
      </c>
    </row>
    <row r="14" spans="1:15" ht="29.25" customHeight="1">
      <c r="A14" s="244"/>
      <c r="B14" s="19" t="s">
        <v>25</v>
      </c>
      <c r="C14" s="245" t="s">
        <v>29</v>
      </c>
      <c r="D14" s="245"/>
      <c r="E14" s="247" t="s">
        <v>56</v>
      </c>
      <c r="F14" s="250"/>
      <c r="G14" s="250"/>
      <c r="H14" s="250"/>
      <c r="I14" s="250"/>
      <c r="J14" s="251"/>
      <c r="L14" s="23">
        <f>LEN(TRIM(E14))-LEN(SUBSTITUTE(E14," ",""))+1</f>
        <v>1</v>
      </c>
      <c r="M14" s="24" t="s">
        <v>32</v>
      </c>
    </row>
    <row r="15" spans="1:15" ht="38.25" customHeight="1">
      <c r="A15" s="188" t="s">
        <v>43</v>
      </c>
      <c r="B15" s="253" t="s">
        <v>37</v>
      </c>
      <c r="C15" s="254"/>
      <c r="D15" s="254"/>
      <c r="E15" s="254"/>
      <c r="F15" s="255" t="s">
        <v>36</v>
      </c>
      <c r="G15" s="256"/>
      <c r="H15" s="256"/>
      <c r="I15" s="256"/>
      <c r="J15" s="257"/>
    </row>
    <row r="16" spans="1:15" ht="25.5" customHeight="1">
      <c r="A16" s="252"/>
      <c r="B16" s="197" t="s">
        <v>56</v>
      </c>
      <c r="C16" s="258"/>
      <c r="D16" s="258"/>
      <c r="E16" s="258"/>
      <c r="F16" s="431" t="s">
        <v>184</v>
      </c>
      <c r="G16" s="431"/>
      <c r="H16" s="431"/>
      <c r="I16" s="431"/>
      <c r="J16" s="432"/>
    </row>
    <row r="17" spans="1:12" ht="12.75" customHeight="1">
      <c r="A17" s="252"/>
      <c r="B17" s="197" t="s">
        <v>56</v>
      </c>
      <c r="C17" s="258"/>
      <c r="D17" s="258"/>
      <c r="E17" s="258"/>
      <c r="F17" s="431" t="s">
        <v>185</v>
      </c>
      <c r="G17" s="431"/>
      <c r="H17" s="431"/>
      <c r="I17" s="431"/>
      <c r="J17" s="432"/>
    </row>
    <row r="18" spans="1:12" ht="27.75" customHeight="1">
      <c r="A18" s="252"/>
      <c r="B18" s="197" t="s">
        <v>56</v>
      </c>
      <c r="C18" s="258"/>
      <c r="D18" s="258"/>
      <c r="E18" s="258"/>
      <c r="F18" s="197" t="s">
        <v>186</v>
      </c>
      <c r="G18" s="197"/>
      <c r="H18" s="197"/>
      <c r="I18" s="197"/>
      <c r="J18" s="197"/>
    </row>
    <row r="19" spans="1:12" ht="29.25" customHeight="1">
      <c r="A19" s="244"/>
      <c r="B19" s="197" t="s">
        <v>56</v>
      </c>
      <c r="C19" s="258"/>
      <c r="D19" s="258"/>
      <c r="E19" s="258"/>
      <c r="F19" s="197" t="s">
        <v>187</v>
      </c>
      <c r="G19" s="197"/>
      <c r="H19" s="197"/>
      <c r="I19" s="197"/>
      <c r="J19" s="197"/>
    </row>
    <row r="20" spans="1:12" ht="14.25" customHeight="1">
      <c r="A20" s="188" t="s">
        <v>44</v>
      </c>
      <c r="B20" s="191" t="s">
        <v>7</v>
      </c>
      <c r="C20" s="192"/>
      <c r="D20" s="192"/>
      <c r="E20" s="192"/>
      <c r="F20" s="192"/>
      <c r="G20" s="192"/>
      <c r="H20" s="192"/>
      <c r="I20" s="192"/>
      <c r="J20" s="193"/>
    </row>
    <row r="21" spans="1:12" ht="61.5" customHeight="1">
      <c r="A21" s="189"/>
      <c r="B21" s="219"/>
      <c r="C21" s="219"/>
      <c r="D21" s="219"/>
      <c r="E21" s="31" t="s">
        <v>105</v>
      </c>
      <c r="F21" s="31" t="s">
        <v>117</v>
      </c>
      <c r="G21" s="31" t="s">
        <v>130</v>
      </c>
      <c r="H21" s="32" t="s">
        <v>51</v>
      </c>
      <c r="I21" s="32" t="s">
        <v>52</v>
      </c>
      <c r="J21" s="32" t="s">
        <v>53</v>
      </c>
    </row>
    <row r="22" spans="1:12" ht="15" customHeight="1">
      <c r="A22" s="189"/>
      <c r="B22" s="220" t="s">
        <v>407</v>
      </c>
      <c r="C22" s="221"/>
      <c r="D22" s="222"/>
      <c r="E22" s="33"/>
      <c r="F22" s="33"/>
      <c r="G22" s="33"/>
      <c r="H22" s="34"/>
      <c r="I22" s="34"/>
      <c r="J22" s="35"/>
    </row>
    <row r="23" spans="1:12">
      <c r="A23" s="189"/>
      <c r="B23" s="211" t="s">
        <v>54</v>
      </c>
      <c r="C23" s="211"/>
      <c r="D23" s="212"/>
      <c r="E23" s="36">
        <f>E26+E27</f>
        <v>6300000</v>
      </c>
      <c r="F23" s="36">
        <f t="shared" ref="F23:I23" si="0">F26+F27</f>
        <v>6300000</v>
      </c>
      <c r="G23" s="36">
        <f t="shared" si="0"/>
        <v>6300000</v>
      </c>
      <c r="H23" s="36"/>
      <c r="I23" s="36">
        <f t="shared" si="0"/>
        <v>2500928</v>
      </c>
      <c r="J23" s="36"/>
    </row>
    <row r="24" spans="1:12" ht="12.75" customHeight="1">
      <c r="A24" s="189"/>
      <c r="B24" s="198" t="s">
        <v>55</v>
      </c>
      <c r="C24" s="199"/>
      <c r="D24" s="199"/>
      <c r="E24" s="33">
        <v>0</v>
      </c>
      <c r="F24" s="33">
        <v>0</v>
      </c>
      <c r="G24" s="33">
        <v>0</v>
      </c>
      <c r="H24" s="33"/>
      <c r="I24" s="33">
        <v>0</v>
      </c>
      <c r="J24" s="38"/>
    </row>
    <row r="25" spans="1:12" ht="12.75" customHeight="1">
      <c r="A25" s="189"/>
      <c r="B25" s="198" t="s">
        <v>49</v>
      </c>
      <c r="C25" s="199"/>
      <c r="D25" s="199"/>
      <c r="E25" s="199"/>
      <c r="F25" s="199"/>
      <c r="G25" s="199"/>
      <c r="H25" s="199"/>
      <c r="I25" s="199"/>
      <c r="J25" s="238"/>
    </row>
    <row r="26" spans="1:12" ht="13.5" customHeight="1">
      <c r="A26" s="189"/>
      <c r="B26" s="239" t="s">
        <v>22</v>
      </c>
      <c r="C26" s="239"/>
      <c r="D26" s="240"/>
      <c r="E26" s="33">
        <v>0</v>
      </c>
      <c r="F26" s="33">
        <v>0</v>
      </c>
      <c r="G26" s="33">
        <v>0</v>
      </c>
      <c r="H26" s="33"/>
      <c r="I26" s="40">
        <v>0</v>
      </c>
      <c r="J26" s="38"/>
    </row>
    <row r="27" spans="1:12" ht="13.5" customHeight="1">
      <c r="A27" s="189"/>
      <c r="B27" s="239" t="s">
        <v>6</v>
      </c>
      <c r="C27" s="239"/>
      <c r="D27" s="240"/>
      <c r="E27" s="33">
        <v>6300000</v>
      </c>
      <c r="F27" s="33">
        <v>6300000</v>
      </c>
      <c r="G27" s="33">
        <v>6300000</v>
      </c>
      <c r="H27" s="33"/>
      <c r="I27" s="123">
        <v>2500928</v>
      </c>
      <c r="J27" s="38"/>
    </row>
    <row r="28" spans="1:12" ht="24" customHeight="1">
      <c r="A28" s="190"/>
      <c r="B28" s="211" t="s">
        <v>131</v>
      </c>
      <c r="C28" s="211"/>
      <c r="D28" s="212"/>
      <c r="E28" s="55" t="s">
        <v>56</v>
      </c>
      <c r="F28" s="55" t="s">
        <v>56</v>
      </c>
      <c r="G28" s="55" t="s">
        <v>56</v>
      </c>
      <c r="H28" s="55"/>
      <c r="I28" s="55" t="s">
        <v>56</v>
      </c>
      <c r="J28" s="56"/>
    </row>
    <row r="29" spans="1:12">
      <c r="A29" s="188" t="s">
        <v>45</v>
      </c>
      <c r="B29" s="213" t="s">
        <v>23</v>
      </c>
      <c r="C29" s="214"/>
      <c r="D29" s="214"/>
      <c r="E29" s="214"/>
      <c r="F29" s="214"/>
      <c r="G29" s="214"/>
      <c r="H29" s="214"/>
      <c r="I29" s="214"/>
      <c r="J29" s="215"/>
    </row>
    <row r="30" spans="1:12" ht="12.75" customHeight="1">
      <c r="A30" s="189"/>
      <c r="B30" s="216" t="s">
        <v>8</v>
      </c>
      <c r="C30" s="217"/>
      <c r="D30" s="218"/>
      <c r="E30" s="216" t="s">
        <v>9</v>
      </c>
      <c r="F30" s="217"/>
      <c r="G30" s="218"/>
      <c r="H30" s="57" t="s">
        <v>105</v>
      </c>
      <c r="I30" s="57" t="s">
        <v>117</v>
      </c>
      <c r="J30" s="57" t="s">
        <v>130</v>
      </c>
    </row>
    <row r="31" spans="1:12" s="101" customFormat="1" ht="30" customHeight="1">
      <c r="A31" s="189"/>
      <c r="B31" s="425" t="s">
        <v>188</v>
      </c>
      <c r="C31" s="426"/>
      <c r="D31" s="427"/>
      <c r="E31" s="428" t="s">
        <v>189</v>
      </c>
      <c r="F31" s="429"/>
      <c r="G31" s="430"/>
      <c r="H31" s="120">
        <v>100</v>
      </c>
      <c r="I31" s="120">
        <v>100</v>
      </c>
      <c r="J31" s="120">
        <v>100</v>
      </c>
      <c r="L31" s="102"/>
    </row>
    <row r="32" spans="1:12" ht="25.5" customHeight="1">
      <c r="A32" s="188" t="s">
        <v>46</v>
      </c>
      <c r="B32" s="191" t="s">
        <v>24</v>
      </c>
      <c r="C32" s="192"/>
      <c r="D32" s="192"/>
      <c r="E32" s="192"/>
      <c r="F32" s="192"/>
      <c r="G32" s="192"/>
      <c r="H32" s="192"/>
      <c r="I32" s="192"/>
      <c r="J32" s="193"/>
    </row>
    <row r="33" spans="1:10">
      <c r="A33" s="189"/>
      <c r="B33" s="60" t="s">
        <v>13</v>
      </c>
      <c r="C33" s="194"/>
      <c r="D33" s="195"/>
      <c r="E33" s="195"/>
      <c r="F33" s="195"/>
      <c r="G33" s="195"/>
      <c r="H33" s="195"/>
      <c r="I33" s="195"/>
      <c r="J33" s="196"/>
    </row>
    <row r="34" spans="1:10">
      <c r="A34" s="189"/>
      <c r="B34" s="60" t="s">
        <v>14</v>
      </c>
      <c r="C34" s="197"/>
      <c r="D34" s="197"/>
      <c r="E34" s="197"/>
      <c r="F34" s="197"/>
      <c r="G34" s="197"/>
      <c r="H34" s="197"/>
      <c r="I34" s="197"/>
      <c r="J34" s="197"/>
    </row>
    <row r="35" spans="1:10" ht="24.75" customHeight="1">
      <c r="A35" s="189"/>
      <c r="B35" s="60" t="s">
        <v>12</v>
      </c>
      <c r="C35" s="197"/>
      <c r="D35" s="197"/>
      <c r="E35" s="197"/>
      <c r="F35" s="197"/>
      <c r="G35" s="197"/>
      <c r="H35" s="197"/>
      <c r="I35" s="197"/>
      <c r="J35" s="197"/>
    </row>
    <row r="36" spans="1:10">
      <c r="A36" s="189"/>
      <c r="B36" s="198" t="s">
        <v>48</v>
      </c>
      <c r="C36" s="199"/>
      <c r="D36" s="199"/>
      <c r="E36" s="199"/>
      <c r="F36" s="199"/>
      <c r="G36" s="199"/>
      <c r="H36" s="199"/>
      <c r="I36" s="200"/>
      <c r="J36" s="201"/>
    </row>
    <row r="37" spans="1:10" ht="24" customHeight="1">
      <c r="A37" s="190"/>
      <c r="B37" s="202"/>
      <c r="C37" s="203"/>
      <c r="D37" s="203"/>
      <c r="E37" s="203"/>
      <c r="F37" s="203"/>
      <c r="G37" s="203"/>
      <c r="H37" s="203"/>
      <c r="I37" s="203"/>
      <c r="J37" s="204"/>
    </row>
    <row r="38" spans="1:10" ht="51" customHeight="1">
      <c r="A38" s="119" t="s">
        <v>47</v>
      </c>
      <c r="B38" s="181" t="s">
        <v>413</v>
      </c>
      <c r="C38" s="182"/>
      <c r="D38" s="182"/>
      <c r="E38" s="182"/>
      <c r="F38" s="182"/>
      <c r="G38" s="182"/>
      <c r="H38" s="182"/>
      <c r="I38" s="182"/>
      <c r="J38" s="183"/>
    </row>
    <row r="39" spans="1:10" ht="23.25" customHeight="1">
      <c r="B39" s="184"/>
      <c r="C39" s="184"/>
      <c r="D39" s="184"/>
      <c r="E39" s="184"/>
      <c r="F39" s="185"/>
      <c r="G39" s="185"/>
    </row>
    <row r="40" spans="1:10" ht="23.25" customHeight="1">
      <c r="B40" s="184" t="s">
        <v>119</v>
      </c>
      <c r="C40" s="184"/>
      <c r="D40" s="184"/>
      <c r="E40" s="184"/>
      <c r="F40" s="185"/>
      <c r="G40" s="185"/>
    </row>
    <row r="41" spans="1:10">
      <c r="B41" s="186" t="s">
        <v>20</v>
      </c>
      <c r="C41" s="186"/>
      <c r="D41" s="186"/>
      <c r="E41" s="186"/>
      <c r="F41" s="276"/>
      <c r="G41" s="276"/>
    </row>
    <row r="42" spans="1:10">
      <c r="B42" s="277" t="s">
        <v>68</v>
      </c>
      <c r="C42" s="277"/>
      <c r="D42" s="277"/>
      <c r="E42" s="277"/>
      <c r="F42" s="278"/>
      <c r="G42" s="278"/>
    </row>
    <row r="43" spans="1:10" ht="12.75" customHeight="1">
      <c r="B43" s="186" t="s">
        <v>410</v>
      </c>
      <c r="C43" s="186"/>
      <c r="D43" s="186"/>
      <c r="E43" s="186"/>
      <c r="F43" s="276"/>
      <c r="G43" s="276"/>
    </row>
    <row r="44" spans="1:10">
      <c r="B44" s="274"/>
      <c r="C44" s="275"/>
      <c r="D44" s="65"/>
      <c r="E44" s="65"/>
      <c r="F44" s="65"/>
      <c r="G44" s="65"/>
    </row>
    <row r="45" spans="1:10" ht="12.75" customHeight="1">
      <c r="B45" s="186" t="s">
        <v>411</v>
      </c>
      <c r="C45" s="276"/>
      <c r="D45" s="65"/>
      <c r="E45" s="65"/>
      <c r="F45" s="65"/>
      <c r="G45" s="65"/>
    </row>
    <row r="46" spans="1:10" ht="12.75" customHeight="1">
      <c r="B46" s="274" t="s">
        <v>69</v>
      </c>
      <c r="C46" s="275"/>
      <c r="D46" s="65"/>
      <c r="E46" s="65"/>
      <c r="F46" s="65"/>
      <c r="G46" s="65"/>
    </row>
    <row r="47" spans="1:10" ht="12.75" customHeight="1">
      <c r="B47" s="186" t="s">
        <v>27</v>
      </c>
      <c r="C47" s="276"/>
      <c r="D47" s="65"/>
      <c r="E47" s="65"/>
      <c r="F47" s="65"/>
      <c r="G47" s="65"/>
    </row>
    <row r="48" spans="1:10">
      <c r="A48" s="187" t="s">
        <v>409</v>
      </c>
      <c r="B48" s="187"/>
      <c r="C48" s="187"/>
      <c r="D48" s="187"/>
      <c r="E48" s="187"/>
      <c r="F48" s="187"/>
      <c r="G48" s="187"/>
      <c r="H48" s="187"/>
      <c r="I48" s="187"/>
      <c r="J48" s="187"/>
    </row>
  </sheetData>
  <mergeCells count="63">
    <mergeCell ref="B2:I2"/>
    <mergeCell ref="B4:C4"/>
    <mergeCell ref="D4:G4"/>
    <mergeCell ref="B5:C5"/>
    <mergeCell ref="D5:J5"/>
    <mergeCell ref="L8:M8"/>
    <mergeCell ref="C9:J9"/>
    <mergeCell ref="C10:J10"/>
    <mergeCell ref="C11:J11"/>
    <mergeCell ref="B12:D12"/>
    <mergeCell ref="E12:J12"/>
    <mergeCell ref="B8:J8"/>
    <mergeCell ref="A15:A19"/>
    <mergeCell ref="B15:E15"/>
    <mergeCell ref="F15:J15"/>
    <mergeCell ref="B16:E16"/>
    <mergeCell ref="F16:J16"/>
    <mergeCell ref="B17:E17"/>
    <mergeCell ref="F17:J17"/>
    <mergeCell ref="B18:E18"/>
    <mergeCell ref="F18:J18"/>
    <mergeCell ref="B19:E19"/>
    <mergeCell ref="F19:J19"/>
    <mergeCell ref="A13:A14"/>
    <mergeCell ref="C13:D13"/>
    <mergeCell ref="E13:J13"/>
    <mergeCell ref="C14:D14"/>
    <mergeCell ref="E14:J14"/>
    <mergeCell ref="A20:A28"/>
    <mergeCell ref="B20:J20"/>
    <mergeCell ref="B21:D21"/>
    <mergeCell ref="B22:D22"/>
    <mergeCell ref="B23:D23"/>
    <mergeCell ref="B24:D24"/>
    <mergeCell ref="B25:J25"/>
    <mergeCell ref="B26:D26"/>
    <mergeCell ref="B27:D27"/>
    <mergeCell ref="B28:D28"/>
    <mergeCell ref="A29:A31"/>
    <mergeCell ref="B29:J29"/>
    <mergeCell ref="B30:D30"/>
    <mergeCell ref="E30:G30"/>
    <mergeCell ref="B31:D31"/>
    <mergeCell ref="E31:G31"/>
    <mergeCell ref="B41:G41"/>
    <mergeCell ref="B42:G42"/>
    <mergeCell ref="B43:G43"/>
    <mergeCell ref="A32:A37"/>
    <mergeCell ref="B32:J32"/>
    <mergeCell ref="C33:J33"/>
    <mergeCell ref="C34:J34"/>
    <mergeCell ref="C35:J35"/>
    <mergeCell ref="B36:H36"/>
    <mergeCell ref="I36:J36"/>
    <mergeCell ref="B37:J37"/>
    <mergeCell ref="B38:J38"/>
    <mergeCell ref="B39:G39"/>
    <mergeCell ref="B40:G40"/>
    <mergeCell ref="B44:C44"/>
    <mergeCell ref="B45:C45"/>
    <mergeCell ref="B46:C46"/>
    <mergeCell ref="B47:C47"/>
    <mergeCell ref="A48:J48"/>
  </mergeCells>
  <dataValidations count="9">
    <dataValidation type="whole" errorStyle="information" allowBlank="1" showInputMessage="1" showErrorMessage="1" error="Jāievada skaitlis" sqref="E26:J27" xr:uid="{E1AB0CE1-4ED9-4DEC-912B-090A2B350C85}">
      <formula1>-100000000000000</formula1>
      <formula2>100000000000000</formula2>
    </dataValidation>
    <dataValidation type="whole" errorStyle="information" allowBlank="1" showInputMessage="1" showErrorMessage="1" error="Jāievada skaitlis" sqref="E22:J24" xr:uid="{81D68034-0504-4604-9113-7DCB8D1829E7}">
      <formula1>-1000000000000</formula1>
      <formula2>1000000000000</formula2>
    </dataValidation>
    <dataValidation errorStyle="information" allowBlank="1" showInputMessage="1" showErrorMessage="1" sqref="D5:I5" xr:uid="{B240B18B-6590-4D11-B493-A9A00F2D5D34}"/>
    <dataValidation type="custom" errorStyle="information" allowBlank="1" showInputMessage="1" showErrorMessage="1" error="Ir ievadītas vairāk nekā 250 zīmes" prompt="ne vairāk kā 250 zīmju" sqref="C9:J9" xr:uid="{376B8614-20A5-4941-8E98-B977CC62C7BF}">
      <formula1>LEN(TRIM(C9))&lt;=250</formula1>
    </dataValidation>
    <dataValidation type="custom" errorStyle="information" allowBlank="1" showInputMessage="1" showErrorMessage="1" error="Ir ievadīti vairāk nekā 200 vārdi" prompt="apraksts, ne vairāk kā 200 vārdu" sqref="E13:J14" xr:uid="{08A1F248-1BF3-42F7-952B-5EE38B1C14C0}">
      <formula1>LEN(TRIM(E13))-LEN(SUBSTITUTE(E13," ",""))+1&lt;201</formula1>
    </dataValidation>
    <dataValidation type="custom" errorStyle="information" allowBlank="1" showInputMessage="1" showErrorMessage="1" error="Ir ievadīti vairāk nekā 250 vārdi" prompt="ne vairāk kā 250 vārdu" sqref="C10:J10" xr:uid="{B4F07239-2C74-4B39-B1B4-FAB8FA0B62B2}">
      <formula1>LEN(TRIM(C10))-LEN(SUBSTITUTE(C10," ",""))+1&lt;251</formula1>
    </dataValidation>
    <dataValidation allowBlank="1" showInputMessage="1" showErrorMessage="1" prompt="Norāda Valdības rīcības plāna punktu, kura izpildi nodrošinās attiecīgais prioritārais pasākums" sqref="C11:J11" xr:uid="{268853F7-6E05-438C-8301-2BD37366E781}"/>
    <dataValidation allowBlank="1" showInputMessage="1" showErrorMessage="1" prompt="Citē atbilstošo vidēja termiņa budžeta ietvara likuma pantu, punktu. " sqref="E12:J12" xr:uid="{D5EEC383-D4C1-4675-A2DD-12ADCFB3CADC}"/>
    <dataValidation allowBlank="1" showInputMessage="1" showErrorMessage="1" prompt="Norāda Ministru kabineta vai Saeimas lēmumu, gadu, pasākuma kodu" sqref="B37:J37" xr:uid="{2FB3EDD8-40BF-4AF6-BBF4-41599D8D32DB}"/>
  </dataValidations>
  <pageMargins left="0.70866141732283472" right="0.70866141732283472" top="0.74803149606299213" bottom="0.74803149606299213"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prompt="Izvēlieties no saraksta veicamo darbību" xr:uid="{2D8ACB04-0D16-4E90-BEB7-4BF522FE42DE}">
          <x14:formula1>
            <xm:f>'\\vnozare.pri\vm\Redirect_profiles\VM_Sandra_Kasparenko\My Documents\Budzets_2019\Budzeta_projekts\Prioritarie_pasakumi_2019-2021\no_iestadem\NVD\PRECIZETS 30.07.2018\[PP_2019-2021_veidlapas-1_prioritate.xlsx]Šabloni'!#REF!</xm:f>
          </x14:formula1>
          <xm:sqref>C34:J34</xm:sqref>
        </x14:dataValidation>
        <x14:dataValidation type="list" allowBlank="1" showInputMessage="1" showErrorMessage="1" prompt="Izvēlieties no saraksta atbilstošo variantu" xr:uid="{7E2AE328-DFB9-463E-8149-DF36F6EDEABB}">
          <x14:formula1>
            <xm:f>'\\vnozare.pri\vm\Redirect_profiles\VM_Sandra_Kasparenko\My Documents\Budzets_2019\Budzeta_projekts\Prioritarie_pasakumi_2019-2021\no_iestadem\NVD\PRECIZETS 30.07.2018\[PP_2019-2021_veidlapas-1_prioritate.xlsx]Šabloni'!#REF!</xm:f>
          </x14:formula1>
          <xm:sqref>I36:J36</xm:sqref>
        </x14:dataValidation>
        <x14:dataValidation type="list" errorStyle="information" allowBlank="1" showInputMessage="1" showErrorMessage="1" error="iespējama kļūda" prompt="Izvēlieties no saraksta iestādi" xr:uid="{8FF9896D-7C58-4004-8F11-17B0EFB7B343}">
          <x14:formula1>
            <xm:f>'\\vnozare.pri\vm\Redirect_profiles\VM_Sandra_Kasparenko\My Documents\Budzets_2019\Budzeta_projekts\Prioritarie_pasakumi_2019-2021\no_iestadem\NVD\PRECIZETS 30.07.2018\[PP_2019-2021_veidlapas-1_prioritate.xlsx]Šabloni'!#REF!</xm:f>
          </x14:formula1>
          <xm:sqref>D4:G4</xm:sqref>
        </x14:dataValidation>
        <x14:dataValidation type="list" errorStyle="information" allowBlank="1" showInputMessage="1" showErrorMessage="1" error="Varētu būt kļūda" prompt="Izvēlieties no saraksta atbilstošo variantu" xr:uid="{E970EE5A-6586-425B-B7EE-9F82FF84CF23}">
          <x14:formula1>
            <xm:f>'\\vnozare.pri\vm\Redirect_profiles\VM_Sandra_Kasparenko\My Documents\Budzets_2019\Budzeta_projekts\Prioritarie_pasakumi_2019-2021\no_iestadem\NVD\PRECIZETS 30.07.2018\[PP_2019-2021_veidlapas-1_prioritate.xlsx]Šabloni'!#REF!</xm:f>
          </x14:formula1>
          <xm:sqref>C14:D14</xm:sqref>
        </x14:dataValidation>
        <x14:dataValidation type="list" errorStyle="information" allowBlank="1" showInputMessage="1" showErrorMessage="1" error="Varētu būt kļūda" prompt="Izvēlieties no saraksta ietekmes variantu" xr:uid="{03969EEF-DEB0-4E3F-879B-57BDB11FB609}">
          <x14:formula1>
            <xm:f>'\\vnozare.pri\vm\Redirect_profiles\VM_Sandra_Kasparenko\My Documents\Budzets_2019\Budzeta_projekts\Prioritarie_pasakumi_2019-2021\no_iestadem\NVD\PRECIZETS 30.07.2018\[PP_2019-2021_veidlapas-1_prioritate.xlsx]Šabloni'!#REF!</xm:f>
          </x14:formula1>
          <xm:sqref>C13:D13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16B32-8147-4A0B-A385-8D42ACE79734}">
  <dimension ref="A1:O54"/>
  <sheetViews>
    <sheetView topLeftCell="A22" zoomScale="90" zoomScaleNormal="90" workbookViewId="0">
      <selection activeCell="M29" sqref="M29:O29"/>
    </sheetView>
  </sheetViews>
  <sheetFormatPr defaultColWidth="8.85546875" defaultRowHeight="12.75"/>
  <cols>
    <col min="1" max="1" width="3.5703125" style="7" customWidth="1"/>
    <col min="2" max="2" width="25.7109375" style="7" customWidth="1"/>
    <col min="3" max="3" width="13.7109375" style="7" customWidth="1"/>
    <col min="4" max="4" width="5.140625" style="7" customWidth="1"/>
    <col min="5" max="10" width="14.28515625" style="7" customWidth="1"/>
    <col min="11" max="11" width="8.85546875" style="7"/>
    <col min="12" max="12" width="8.85546875" style="8"/>
    <col min="13" max="16384" width="8.85546875" style="7"/>
  </cols>
  <sheetData>
    <row r="1" spans="1:15" hidden="1">
      <c r="A1" s="6" t="s">
        <v>0</v>
      </c>
      <c r="B1" s="6" t="s">
        <v>1</v>
      </c>
      <c r="C1" s="6"/>
      <c r="D1" s="6" t="s">
        <v>2</v>
      </c>
      <c r="E1" s="6" t="s">
        <v>3</v>
      </c>
      <c r="F1" s="6" t="s">
        <v>4</v>
      </c>
      <c r="G1" s="6" t="s">
        <v>5</v>
      </c>
    </row>
    <row r="2" spans="1:15" ht="15.75" customHeight="1">
      <c r="B2" s="267" t="s">
        <v>17</v>
      </c>
      <c r="C2" s="267"/>
      <c r="D2" s="267"/>
      <c r="E2" s="267"/>
      <c r="F2" s="267"/>
      <c r="G2" s="267"/>
      <c r="H2" s="267"/>
      <c r="I2" s="267"/>
      <c r="L2" s="7"/>
      <c r="M2" s="9"/>
    </row>
    <row r="3" spans="1:15" ht="13.5" customHeight="1">
      <c r="A3" s="10"/>
      <c r="B3" s="11"/>
      <c r="C3" s="11"/>
      <c r="D3" s="11"/>
      <c r="E3" s="11"/>
      <c r="F3" s="11"/>
      <c r="G3" s="11"/>
      <c r="H3" s="11"/>
      <c r="I3" s="11"/>
      <c r="L3" s="12"/>
      <c r="M3" s="9"/>
    </row>
    <row r="4" spans="1:15" ht="13.5" customHeight="1">
      <c r="A4" s="10"/>
      <c r="B4" s="268" t="s">
        <v>33</v>
      </c>
      <c r="C4" s="268"/>
      <c r="D4" s="269" t="s">
        <v>30</v>
      </c>
      <c r="E4" s="269"/>
      <c r="F4" s="269"/>
      <c r="G4" s="269"/>
      <c r="L4" s="12"/>
      <c r="M4" s="9"/>
    </row>
    <row r="5" spans="1:15" ht="38.25" customHeight="1">
      <c r="A5" s="10"/>
      <c r="B5" s="270" t="s">
        <v>18</v>
      </c>
      <c r="C5" s="270"/>
      <c r="D5" s="271" t="s">
        <v>177</v>
      </c>
      <c r="E5" s="271"/>
      <c r="F5" s="271"/>
      <c r="G5" s="271"/>
      <c r="H5" s="271"/>
      <c r="I5" s="271"/>
      <c r="J5" s="436"/>
      <c r="L5" s="12"/>
      <c r="M5" s="9"/>
    </row>
    <row r="6" spans="1:15">
      <c r="A6" s="10"/>
      <c r="B6" s="13" t="s">
        <v>10</v>
      </c>
      <c r="C6" s="14" t="s">
        <v>285</v>
      </c>
      <c r="D6" s="15"/>
      <c r="E6" s="15"/>
      <c r="F6" s="15"/>
      <c r="G6" s="15"/>
      <c r="H6" s="15"/>
      <c r="I6" s="15"/>
      <c r="L6" s="12"/>
      <c r="M6" s="9"/>
    </row>
    <row r="7" spans="1:15">
      <c r="A7" s="10"/>
      <c r="B7" s="10"/>
      <c r="C7" s="10"/>
      <c r="D7" s="16"/>
      <c r="E7" s="16"/>
      <c r="F7" s="16"/>
      <c r="L7" s="12"/>
      <c r="M7" s="9"/>
    </row>
    <row r="8" spans="1:15" ht="12.75" customHeight="1">
      <c r="A8" s="17" t="s">
        <v>11</v>
      </c>
      <c r="B8" s="273" t="s">
        <v>19</v>
      </c>
      <c r="C8" s="273"/>
      <c r="D8" s="273"/>
      <c r="E8" s="273"/>
      <c r="F8" s="273"/>
      <c r="G8" s="273"/>
      <c r="H8" s="273"/>
      <c r="I8" s="273"/>
      <c r="J8" s="273"/>
      <c r="L8" s="303" t="s">
        <v>50</v>
      </c>
      <c r="M8" s="280"/>
    </row>
    <row r="9" spans="1:15" ht="25.5" customHeight="1">
      <c r="A9" s="18" t="s">
        <v>38</v>
      </c>
      <c r="B9" s="19" t="s">
        <v>15</v>
      </c>
      <c r="C9" s="431" t="s">
        <v>178</v>
      </c>
      <c r="D9" s="431"/>
      <c r="E9" s="431"/>
      <c r="F9" s="431"/>
      <c r="G9" s="431"/>
      <c r="H9" s="431"/>
      <c r="I9" s="431"/>
      <c r="J9" s="432"/>
      <c r="L9" s="20">
        <f>LEN(TRIM(C9))</f>
        <v>220</v>
      </c>
      <c r="M9" s="21" t="s">
        <v>31</v>
      </c>
    </row>
    <row r="10" spans="1:15" ht="101.25" customHeight="1">
      <c r="A10" s="22" t="s">
        <v>39</v>
      </c>
      <c r="B10" s="19" t="s">
        <v>16</v>
      </c>
      <c r="C10" s="431" t="s">
        <v>286</v>
      </c>
      <c r="D10" s="431"/>
      <c r="E10" s="431"/>
      <c r="F10" s="431"/>
      <c r="G10" s="431"/>
      <c r="H10" s="431"/>
      <c r="I10" s="431"/>
      <c r="J10" s="432"/>
      <c r="L10" s="23">
        <f>LEN(TRIM(C10))-LEN(SUBSTITUTE(C10," ",""))+1</f>
        <v>82</v>
      </c>
      <c r="M10" s="24" t="s">
        <v>32</v>
      </c>
    </row>
    <row r="11" spans="1:15" ht="14.25" customHeight="1">
      <c r="A11" s="25" t="s">
        <v>40</v>
      </c>
      <c r="B11" s="26" t="s">
        <v>21</v>
      </c>
      <c r="C11" s="309" t="s">
        <v>56</v>
      </c>
      <c r="D11" s="261"/>
      <c r="E11" s="261"/>
      <c r="F11" s="261"/>
      <c r="G11" s="261"/>
      <c r="H11" s="261"/>
      <c r="I11" s="261"/>
      <c r="J11" s="262"/>
      <c r="L11" s="12"/>
      <c r="M11" s="9"/>
    </row>
    <row r="12" spans="1:15" ht="78.75" customHeight="1">
      <c r="A12" s="18" t="s">
        <v>41</v>
      </c>
      <c r="B12" s="263" t="s">
        <v>28</v>
      </c>
      <c r="C12" s="264"/>
      <c r="D12" s="264"/>
      <c r="E12" s="265" t="s">
        <v>406</v>
      </c>
      <c r="F12" s="266"/>
      <c r="G12" s="266"/>
      <c r="H12" s="266"/>
      <c r="I12" s="266"/>
      <c r="J12" s="266"/>
      <c r="K12" s="27"/>
      <c r="L12" s="9"/>
      <c r="M12" s="9"/>
      <c r="N12" s="28"/>
      <c r="O12" s="28"/>
    </row>
    <row r="13" spans="1:15" ht="63.75" customHeight="1">
      <c r="A13" s="243" t="s">
        <v>42</v>
      </c>
      <c r="B13" s="19" t="s">
        <v>26</v>
      </c>
      <c r="C13" s="245" t="s">
        <v>34</v>
      </c>
      <c r="D13" s="246"/>
      <c r="E13" s="247" t="s">
        <v>56</v>
      </c>
      <c r="F13" s="250"/>
      <c r="G13" s="250"/>
      <c r="H13" s="250"/>
      <c r="I13" s="250"/>
      <c r="J13" s="251"/>
      <c r="L13" s="29">
        <f>LEN(TRIM(E13))-LEN(SUBSTITUTE(E13," ",""))+1</f>
        <v>1</v>
      </c>
      <c r="M13" s="30" t="s">
        <v>32</v>
      </c>
    </row>
    <row r="14" spans="1:15" ht="29.25" customHeight="1">
      <c r="A14" s="244"/>
      <c r="B14" s="19" t="s">
        <v>25</v>
      </c>
      <c r="C14" s="245" t="s">
        <v>29</v>
      </c>
      <c r="D14" s="245"/>
      <c r="E14" s="247" t="s">
        <v>56</v>
      </c>
      <c r="F14" s="250"/>
      <c r="G14" s="250"/>
      <c r="H14" s="250"/>
      <c r="I14" s="250"/>
      <c r="J14" s="251"/>
      <c r="L14" s="23">
        <f>LEN(TRIM(E14))-LEN(SUBSTITUTE(E14," ",""))+1</f>
        <v>1</v>
      </c>
      <c r="M14" s="24" t="s">
        <v>32</v>
      </c>
    </row>
    <row r="15" spans="1:15" ht="38.25" customHeight="1">
      <c r="A15" s="188" t="s">
        <v>43</v>
      </c>
      <c r="B15" s="253" t="s">
        <v>37</v>
      </c>
      <c r="C15" s="254"/>
      <c r="D15" s="254"/>
      <c r="E15" s="254"/>
      <c r="F15" s="255" t="s">
        <v>36</v>
      </c>
      <c r="G15" s="256"/>
      <c r="H15" s="256"/>
      <c r="I15" s="256"/>
      <c r="J15" s="257"/>
    </row>
    <row r="16" spans="1:15" ht="12.75" customHeight="1">
      <c r="A16" s="252"/>
      <c r="B16" s="197" t="s">
        <v>56</v>
      </c>
      <c r="C16" s="258"/>
      <c r="D16" s="258"/>
      <c r="E16" s="258"/>
      <c r="F16" s="431" t="s">
        <v>179</v>
      </c>
      <c r="G16" s="431"/>
      <c r="H16" s="431"/>
      <c r="I16" s="431"/>
      <c r="J16" s="432"/>
    </row>
    <row r="17" spans="1:12" hidden="1">
      <c r="A17" s="252"/>
      <c r="B17" s="197" t="s">
        <v>56</v>
      </c>
      <c r="C17" s="258"/>
      <c r="D17" s="258"/>
      <c r="E17" s="258"/>
      <c r="F17" s="197"/>
      <c r="G17" s="197"/>
      <c r="H17" s="197"/>
      <c r="I17" s="197"/>
      <c r="J17" s="197"/>
    </row>
    <row r="18" spans="1:12" hidden="1">
      <c r="A18" s="244"/>
      <c r="B18" s="197"/>
      <c r="C18" s="258"/>
      <c r="D18" s="258"/>
      <c r="E18" s="258"/>
      <c r="F18" s="258"/>
      <c r="G18" s="258"/>
      <c r="H18" s="258"/>
      <c r="I18" s="258"/>
      <c r="J18" s="258"/>
    </row>
    <row r="19" spans="1:12" ht="14.25" customHeight="1">
      <c r="A19" s="188" t="s">
        <v>44</v>
      </c>
      <c r="B19" s="191" t="s">
        <v>7</v>
      </c>
      <c r="C19" s="192"/>
      <c r="D19" s="192"/>
      <c r="E19" s="192"/>
      <c r="F19" s="192"/>
      <c r="G19" s="192"/>
      <c r="H19" s="192"/>
      <c r="I19" s="192"/>
      <c r="J19" s="193"/>
    </row>
    <row r="20" spans="1:12" ht="61.5" customHeight="1">
      <c r="A20" s="189"/>
      <c r="B20" s="219"/>
      <c r="C20" s="219"/>
      <c r="D20" s="219"/>
      <c r="E20" s="31" t="s">
        <v>105</v>
      </c>
      <c r="F20" s="31" t="s">
        <v>117</v>
      </c>
      <c r="G20" s="31" t="s">
        <v>130</v>
      </c>
      <c r="H20" s="32" t="s">
        <v>51</v>
      </c>
      <c r="I20" s="32" t="s">
        <v>52</v>
      </c>
      <c r="J20" s="32" t="s">
        <v>53</v>
      </c>
    </row>
    <row r="21" spans="1:12" ht="15" customHeight="1">
      <c r="A21" s="189"/>
      <c r="B21" s="220" t="s">
        <v>407</v>
      </c>
      <c r="C21" s="221"/>
      <c r="D21" s="222"/>
      <c r="E21" s="33"/>
      <c r="F21" s="33"/>
      <c r="G21" s="33"/>
      <c r="H21" s="34"/>
      <c r="I21" s="34"/>
      <c r="J21" s="35"/>
    </row>
    <row r="22" spans="1:12">
      <c r="A22" s="189"/>
      <c r="B22" s="211" t="s">
        <v>54</v>
      </c>
      <c r="C22" s="211"/>
      <c r="D22" s="212"/>
      <c r="E22" s="36">
        <f>E25+E26</f>
        <v>1698666</v>
      </c>
      <c r="F22" s="36">
        <f t="shared" ref="F22:I22" si="0">F25+F26</f>
        <v>1698666</v>
      </c>
      <c r="G22" s="36">
        <f t="shared" si="0"/>
        <v>1698666</v>
      </c>
      <c r="H22" s="36"/>
      <c r="I22" s="36">
        <f t="shared" si="0"/>
        <v>1698666</v>
      </c>
      <c r="J22" s="36"/>
    </row>
    <row r="23" spans="1:12" ht="12.75" customHeight="1">
      <c r="A23" s="189"/>
      <c r="B23" s="198" t="s">
        <v>55</v>
      </c>
      <c r="C23" s="199"/>
      <c r="D23" s="199"/>
      <c r="E23" s="33">
        <v>1698666</v>
      </c>
      <c r="F23" s="33">
        <v>1698666</v>
      </c>
      <c r="G23" s="33">
        <v>1698666</v>
      </c>
      <c r="H23" s="33"/>
      <c r="I23" s="33">
        <f>G23</f>
        <v>1698666</v>
      </c>
      <c r="J23" s="38"/>
    </row>
    <row r="24" spans="1:12" ht="12.75" customHeight="1">
      <c r="A24" s="189"/>
      <c r="B24" s="198" t="s">
        <v>49</v>
      </c>
      <c r="C24" s="199"/>
      <c r="D24" s="199"/>
      <c r="E24" s="199"/>
      <c r="F24" s="199"/>
      <c r="G24" s="199"/>
      <c r="H24" s="199"/>
      <c r="I24" s="199"/>
      <c r="J24" s="238"/>
    </row>
    <row r="25" spans="1:12" ht="13.5" customHeight="1">
      <c r="A25" s="189"/>
      <c r="B25" s="239" t="s">
        <v>22</v>
      </c>
      <c r="C25" s="239"/>
      <c r="D25" s="240"/>
      <c r="E25" s="33">
        <v>0</v>
      </c>
      <c r="F25" s="33">
        <v>0</v>
      </c>
      <c r="G25" s="33">
        <v>0</v>
      </c>
      <c r="H25" s="33"/>
      <c r="I25" s="40">
        <v>0</v>
      </c>
      <c r="J25" s="38"/>
    </row>
    <row r="26" spans="1:12" ht="13.5" customHeight="1">
      <c r="A26" s="189"/>
      <c r="B26" s="239" t="s">
        <v>6</v>
      </c>
      <c r="C26" s="239"/>
      <c r="D26" s="240"/>
      <c r="E26" s="33">
        <v>1698666</v>
      </c>
      <c r="F26" s="33">
        <v>1698666</v>
      </c>
      <c r="G26" s="33">
        <v>1698666</v>
      </c>
      <c r="H26" s="33"/>
      <c r="I26" s="33">
        <f>G26</f>
        <v>1698666</v>
      </c>
      <c r="J26" s="38"/>
    </row>
    <row r="27" spans="1:12" ht="24" customHeight="1">
      <c r="A27" s="190"/>
      <c r="B27" s="211" t="s">
        <v>131</v>
      </c>
      <c r="C27" s="211"/>
      <c r="D27" s="212"/>
      <c r="E27" s="55" t="s">
        <v>56</v>
      </c>
      <c r="F27" s="55" t="s">
        <v>56</v>
      </c>
      <c r="G27" s="55" t="s">
        <v>56</v>
      </c>
      <c r="H27" s="55"/>
      <c r="I27" s="55" t="s">
        <v>56</v>
      </c>
      <c r="J27" s="56"/>
    </row>
    <row r="28" spans="1:12">
      <c r="A28" s="188" t="s">
        <v>45</v>
      </c>
      <c r="B28" s="213" t="s">
        <v>23</v>
      </c>
      <c r="C28" s="214"/>
      <c r="D28" s="214"/>
      <c r="E28" s="214"/>
      <c r="F28" s="214"/>
      <c r="G28" s="214"/>
      <c r="H28" s="214"/>
      <c r="I28" s="214"/>
      <c r="J28" s="215"/>
    </row>
    <row r="29" spans="1:12" ht="12.75" customHeight="1">
      <c r="A29" s="189"/>
      <c r="B29" s="216" t="s">
        <v>8</v>
      </c>
      <c r="C29" s="217"/>
      <c r="D29" s="218"/>
      <c r="E29" s="216" t="s">
        <v>9</v>
      </c>
      <c r="F29" s="217"/>
      <c r="G29" s="218"/>
      <c r="H29" s="57" t="s">
        <v>105</v>
      </c>
      <c r="I29" s="57" t="s">
        <v>117</v>
      </c>
      <c r="J29" s="57" t="s">
        <v>130</v>
      </c>
    </row>
    <row r="30" spans="1:12" s="101" customFormat="1" ht="39" customHeight="1">
      <c r="A30" s="189"/>
      <c r="B30" s="440" t="s">
        <v>287</v>
      </c>
      <c r="C30" s="441"/>
      <c r="D30" s="442"/>
      <c r="E30" s="449" t="s">
        <v>289</v>
      </c>
      <c r="F30" s="450"/>
      <c r="G30" s="451"/>
      <c r="H30" s="122">
        <v>100</v>
      </c>
      <c r="I30" s="122">
        <v>100</v>
      </c>
      <c r="J30" s="122">
        <v>100</v>
      </c>
      <c r="L30" s="102"/>
    </row>
    <row r="31" spans="1:12" s="101" customFormat="1" ht="30.75" customHeight="1">
      <c r="A31" s="75"/>
      <c r="B31" s="443"/>
      <c r="C31" s="444"/>
      <c r="D31" s="445"/>
      <c r="E31" s="449" t="s">
        <v>290</v>
      </c>
      <c r="F31" s="450"/>
      <c r="G31" s="451"/>
      <c r="H31" s="122">
        <v>10</v>
      </c>
      <c r="I31" s="122">
        <v>10</v>
      </c>
      <c r="J31" s="122">
        <v>10</v>
      </c>
      <c r="L31" s="102"/>
    </row>
    <row r="32" spans="1:12" s="101" customFormat="1">
      <c r="A32" s="75"/>
      <c r="B32" s="446"/>
      <c r="C32" s="447"/>
      <c r="D32" s="448"/>
      <c r="E32" s="449" t="s">
        <v>291</v>
      </c>
      <c r="F32" s="450"/>
      <c r="G32" s="451"/>
      <c r="H32" s="122">
        <v>10</v>
      </c>
      <c r="I32" s="122">
        <v>10</v>
      </c>
      <c r="J32" s="122">
        <v>10</v>
      </c>
      <c r="L32" s="102"/>
    </row>
    <row r="33" spans="1:12" s="101" customFormat="1">
      <c r="A33" s="75"/>
      <c r="B33" s="440" t="s">
        <v>293</v>
      </c>
      <c r="C33" s="441"/>
      <c r="D33" s="442"/>
      <c r="E33" s="449" t="s">
        <v>288</v>
      </c>
      <c r="F33" s="450"/>
      <c r="G33" s="451"/>
      <c r="H33" s="122">
        <v>20</v>
      </c>
      <c r="I33" s="122">
        <v>20</v>
      </c>
      <c r="J33" s="122">
        <v>20</v>
      </c>
      <c r="L33" s="102"/>
    </row>
    <row r="34" spans="1:12" s="101" customFormat="1">
      <c r="A34" s="75"/>
      <c r="B34" s="443"/>
      <c r="C34" s="444"/>
      <c r="D34" s="445"/>
      <c r="E34" s="449" t="s">
        <v>292</v>
      </c>
      <c r="F34" s="450"/>
      <c r="G34" s="451"/>
      <c r="H34" s="122">
        <v>100</v>
      </c>
      <c r="I34" s="122">
        <v>100</v>
      </c>
      <c r="J34" s="122">
        <v>100</v>
      </c>
      <c r="L34" s="102"/>
    </row>
    <row r="35" spans="1:12" s="101" customFormat="1" ht="27.75" customHeight="1">
      <c r="A35" s="75"/>
      <c r="B35" s="443"/>
      <c r="C35" s="444"/>
      <c r="D35" s="445"/>
      <c r="E35" s="449" t="s">
        <v>294</v>
      </c>
      <c r="F35" s="450"/>
      <c r="G35" s="451"/>
      <c r="H35" s="122">
        <v>100</v>
      </c>
      <c r="I35" s="122">
        <v>100</v>
      </c>
      <c r="J35" s="122">
        <v>100</v>
      </c>
      <c r="L35" s="102"/>
    </row>
    <row r="36" spans="1:12" s="101" customFormat="1">
      <c r="A36" s="75"/>
      <c r="B36" s="446"/>
      <c r="C36" s="447"/>
      <c r="D36" s="448"/>
      <c r="E36" s="449" t="s">
        <v>291</v>
      </c>
      <c r="F36" s="450"/>
      <c r="G36" s="451"/>
      <c r="H36" s="122" t="s">
        <v>295</v>
      </c>
      <c r="I36" s="122" t="s">
        <v>295</v>
      </c>
      <c r="J36" s="122" t="s">
        <v>295</v>
      </c>
      <c r="L36" s="102"/>
    </row>
    <row r="37" spans="1:12" s="101" customFormat="1" ht="30" customHeight="1">
      <c r="A37" s="75"/>
      <c r="B37" s="437" t="s">
        <v>296</v>
      </c>
      <c r="C37" s="438"/>
      <c r="D37" s="439"/>
      <c r="E37" s="449" t="s">
        <v>288</v>
      </c>
      <c r="F37" s="450"/>
      <c r="G37" s="451"/>
      <c r="H37" s="122">
        <v>30</v>
      </c>
      <c r="I37" s="122">
        <v>30</v>
      </c>
      <c r="J37" s="122">
        <v>30</v>
      </c>
      <c r="L37" s="102"/>
    </row>
    <row r="38" spans="1:12" ht="25.5" customHeight="1">
      <c r="A38" s="188" t="s">
        <v>46</v>
      </c>
      <c r="B38" s="191" t="s">
        <v>24</v>
      </c>
      <c r="C38" s="192"/>
      <c r="D38" s="192"/>
      <c r="E38" s="192"/>
      <c r="F38" s="192"/>
      <c r="G38" s="192"/>
      <c r="H38" s="192"/>
      <c r="I38" s="192"/>
      <c r="J38" s="193"/>
    </row>
    <row r="39" spans="1:12">
      <c r="A39" s="189"/>
      <c r="B39" s="60" t="s">
        <v>13</v>
      </c>
      <c r="C39" s="194"/>
      <c r="D39" s="195"/>
      <c r="E39" s="195"/>
      <c r="F39" s="195"/>
      <c r="G39" s="195"/>
      <c r="H39" s="195"/>
      <c r="I39" s="195"/>
      <c r="J39" s="196"/>
    </row>
    <row r="40" spans="1:12">
      <c r="A40" s="189"/>
      <c r="B40" s="60" t="s">
        <v>14</v>
      </c>
      <c r="C40" s="197"/>
      <c r="D40" s="197"/>
      <c r="E40" s="197"/>
      <c r="F40" s="197"/>
      <c r="G40" s="197"/>
      <c r="H40" s="197"/>
      <c r="I40" s="197"/>
      <c r="J40" s="197"/>
    </row>
    <row r="41" spans="1:12" ht="24.75" customHeight="1">
      <c r="A41" s="189"/>
      <c r="B41" s="60" t="s">
        <v>12</v>
      </c>
      <c r="C41" s="197"/>
      <c r="D41" s="197"/>
      <c r="E41" s="197"/>
      <c r="F41" s="197"/>
      <c r="G41" s="197"/>
      <c r="H41" s="197"/>
      <c r="I41" s="197"/>
      <c r="J41" s="197"/>
    </row>
    <row r="42" spans="1:12">
      <c r="A42" s="189"/>
      <c r="B42" s="198" t="s">
        <v>48</v>
      </c>
      <c r="C42" s="199"/>
      <c r="D42" s="199"/>
      <c r="E42" s="199"/>
      <c r="F42" s="199"/>
      <c r="G42" s="199"/>
      <c r="H42" s="199"/>
      <c r="I42" s="200"/>
      <c r="J42" s="201"/>
    </row>
    <row r="43" spans="1:12" ht="24" customHeight="1">
      <c r="A43" s="190"/>
      <c r="B43" s="202"/>
      <c r="C43" s="203"/>
      <c r="D43" s="203"/>
      <c r="E43" s="203"/>
      <c r="F43" s="203"/>
      <c r="G43" s="203"/>
      <c r="H43" s="203"/>
      <c r="I43" s="203"/>
      <c r="J43" s="204"/>
    </row>
    <row r="44" spans="1:12" ht="51" customHeight="1">
      <c r="A44" s="119" t="s">
        <v>47</v>
      </c>
      <c r="B44" s="181" t="s">
        <v>413</v>
      </c>
      <c r="C44" s="182"/>
      <c r="D44" s="182"/>
      <c r="E44" s="182"/>
      <c r="F44" s="182"/>
      <c r="G44" s="182"/>
      <c r="H44" s="182"/>
      <c r="I44" s="182"/>
      <c r="J44" s="183"/>
    </row>
    <row r="45" spans="1:12" ht="23.25" customHeight="1">
      <c r="B45" s="184"/>
      <c r="C45" s="184"/>
      <c r="D45" s="184"/>
      <c r="E45" s="184"/>
      <c r="F45" s="185"/>
      <c r="G45" s="185"/>
    </row>
    <row r="46" spans="1:12" ht="23.25" customHeight="1">
      <c r="B46" s="184" t="s">
        <v>119</v>
      </c>
      <c r="C46" s="184"/>
      <c r="D46" s="184"/>
      <c r="E46" s="184"/>
      <c r="F46" s="185"/>
      <c r="G46" s="185"/>
    </row>
    <row r="47" spans="1:12">
      <c r="B47" s="186" t="s">
        <v>20</v>
      </c>
      <c r="C47" s="186"/>
      <c r="D47" s="186"/>
      <c r="E47" s="186"/>
      <c r="F47" s="276"/>
      <c r="G47" s="276"/>
    </row>
    <row r="48" spans="1:12">
      <c r="B48" s="277" t="s">
        <v>68</v>
      </c>
      <c r="C48" s="277"/>
      <c r="D48" s="277"/>
      <c r="E48" s="277"/>
      <c r="F48" s="278"/>
      <c r="G48" s="278"/>
    </row>
    <row r="49" spans="1:10" ht="12.75" customHeight="1">
      <c r="B49" s="186" t="s">
        <v>410</v>
      </c>
      <c r="C49" s="186"/>
      <c r="D49" s="186"/>
      <c r="E49" s="186"/>
      <c r="F49" s="276"/>
      <c r="G49" s="276"/>
    </row>
    <row r="50" spans="1:10">
      <c r="B50" s="274"/>
      <c r="C50" s="275"/>
      <c r="D50" s="65"/>
      <c r="E50" s="65"/>
      <c r="F50" s="65"/>
      <c r="G50" s="65"/>
    </row>
    <row r="51" spans="1:10" ht="12.75" customHeight="1">
      <c r="B51" s="186" t="s">
        <v>411</v>
      </c>
      <c r="C51" s="276"/>
      <c r="D51" s="65"/>
      <c r="E51" s="65"/>
      <c r="F51" s="65"/>
      <c r="G51" s="65"/>
    </row>
    <row r="52" spans="1:10" ht="12.75" customHeight="1">
      <c r="B52" s="274" t="s">
        <v>69</v>
      </c>
      <c r="C52" s="275"/>
      <c r="D52" s="65"/>
      <c r="E52" s="65"/>
      <c r="F52" s="65"/>
      <c r="G52" s="65"/>
    </row>
    <row r="53" spans="1:10" ht="12.75" customHeight="1">
      <c r="B53" s="186" t="s">
        <v>27</v>
      </c>
      <c r="C53" s="276"/>
      <c r="D53" s="65"/>
      <c r="E53" s="65"/>
      <c r="F53" s="65"/>
      <c r="G53" s="65"/>
    </row>
    <row r="54" spans="1:10">
      <c r="A54" s="187" t="s">
        <v>409</v>
      </c>
      <c r="B54" s="187"/>
      <c r="C54" s="187"/>
      <c r="D54" s="187"/>
      <c r="E54" s="187"/>
      <c r="F54" s="187"/>
      <c r="G54" s="187"/>
      <c r="H54" s="187"/>
      <c r="I54" s="187"/>
      <c r="J54" s="187"/>
    </row>
  </sheetData>
  <mergeCells count="70">
    <mergeCell ref="L8:M8"/>
    <mergeCell ref="C11:J11"/>
    <mergeCell ref="B12:D12"/>
    <mergeCell ref="E12:J12"/>
    <mergeCell ref="B2:I2"/>
    <mergeCell ref="B4:C4"/>
    <mergeCell ref="D4:G4"/>
    <mergeCell ref="B5:C5"/>
    <mergeCell ref="B8:J8"/>
    <mergeCell ref="D5:J5"/>
    <mergeCell ref="C9:J9"/>
    <mergeCell ref="C10:J10"/>
    <mergeCell ref="A15:A18"/>
    <mergeCell ref="B15:E15"/>
    <mergeCell ref="A13:A14"/>
    <mergeCell ref="C13:D13"/>
    <mergeCell ref="E13:J13"/>
    <mergeCell ref="C14:D14"/>
    <mergeCell ref="E14:J14"/>
    <mergeCell ref="A19:A27"/>
    <mergeCell ref="B19:J19"/>
    <mergeCell ref="B20:D20"/>
    <mergeCell ref="B21:D21"/>
    <mergeCell ref="B22:D22"/>
    <mergeCell ref="B23:D23"/>
    <mergeCell ref="B28:J28"/>
    <mergeCell ref="B29:D29"/>
    <mergeCell ref="E29:G29"/>
    <mergeCell ref="B17:E17"/>
    <mergeCell ref="F17:J17"/>
    <mergeCell ref="B18:E18"/>
    <mergeCell ref="F18:J18"/>
    <mergeCell ref="B27:D27"/>
    <mergeCell ref="B26:D26"/>
    <mergeCell ref="B49:G49"/>
    <mergeCell ref="A38:A43"/>
    <mergeCell ref="B38:J38"/>
    <mergeCell ref="C39:J39"/>
    <mergeCell ref="C40:J40"/>
    <mergeCell ref="C41:J41"/>
    <mergeCell ref="B42:H42"/>
    <mergeCell ref="I42:J42"/>
    <mergeCell ref="B43:J43"/>
    <mergeCell ref="B44:J44"/>
    <mergeCell ref="B45:G45"/>
    <mergeCell ref="B46:G46"/>
    <mergeCell ref="B47:G47"/>
    <mergeCell ref="B48:G48"/>
    <mergeCell ref="A28:A30"/>
    <mergeCell ref="F15:J15"/>
    <mergeCell ref="B16:E16"/>
    <mergeCell ref="A54:J54"/>
    <mergeCell ref="B50:C50"/>
    <mergeCell ref="B51:C51"/>
    <mergeCell ref="B52:C52"/>
    <mergeCell ref="B53:C53"/>
    <mergeCell ref="E32:G32"/>
    <mergeCell ref="B30:D32"/>
    <mergeCell ref="E31:G31"/>
    <mergeCell ref="E30:G30"/>
    <mergeCell ref="E37:G37"/>
    <mergeCell ref="F16:J16"/>
    <mergeCell ref="B24:J24"/>
    <mergeCell ref="B25:D25"/>
    <mergeCell ref="B37:D37"/>
    <mergeCell ref="B33:D36"/>
    <mergeCell ref="E33:G33"/>
    <mergeCell ref="E34:G34"/>
    <mergeCell ref="E36:G36"/>
    <mergeCell ref="E35:G35"/>
  </mergeCells>
  <phoneticPr fontId="24" type="noConversion"/>
  <dataValidations count="9">
    <dataValidation type="whole" errorStyle="information" allowBlank="1" showInputMessage="1" showErrorMessage="1" error="Jāievada skaitlis" sqref="E25:J26" xr:uid="{100E078C-7785-4F43-B7EC-F477AA0627B3}">
      <formula1>-100000000000000</formula1>
      <formula2>100000000000000</formula2>
    </dataValidation>
    <dataValidation type="whole" errorStyle="information" allowBlank="1" showInputMessage="1" showErrorMessage="1" error="Jāievada skaitlis" sqref="E21:J23" xr:uid="{174E5EC5-E8FA-4A84-928A-EB8AE15B6441}">
      <formula1>-1000000000000</formula1>
      <formula2>1000000000000</formula2>
    </dataValidation>
    <dataValidation errorStyle="information" allowBlank="1" showInputMessage="1" showErrorMessage="1" sqref="D5:I5" xr:uid="{02A07F7B-DDA6-4F7B-975A-5C91F94ACB24}"/>
    <dataValidation type="custom" errorStyle="information" allowBlank="1" showInputMessage="1" showErrorMessage="1" error="Ir ievadītas vairāk nekā 250 zīmes" prompt="ne vairāk kā 250 zīmju" sqref="C9:J9" xr:uid="{973C676F-FF4B-4D93-9B01-8258E6BBF76E}">
      <formula1>LEN(TRIM(C9))&lt;=250</formula1>
    </dataValidation>
    <dataValidation type="custom" errorStyle="information" allowBlank="1" showInputMessage="1" showErrorMessage="1" error="Ir ievadīti vairāk nekā 200 vārdi" prompt="apraksts, ne vairāk kā 200 vārdu" sqref="E13:J14" xr:uid="{16F46CA6-277D-4FE7-B2A5-50C7F4C7F613}">
      <formula1>LEN(TRIM(E13))-LEN(SUBSTITUTE(E13," ",""))+1&lt;201</formula1>
    </dataValidation>
    <dataValidation type="custom" errorStyle="information" allowBlank="1" showInputMessage="1" showErrorMessage="1" error="Ir ievadīti vairāk nekā 250 vārdi" prompt="ne vairāk kā 250 vārdu" sqref="C10:J10" xr:uid="{B6028FE7-53A9-46C8-95F1-E4934D25CBEE}">
      <formula1>LEN(TRIM(C10))-LEN(SUBSTITUTE(C10," ",""))+1&lt;251</formula1>
    </dataValidation>
    <dataValidation allowBlank="1" showInputMessage="1" showErrorMessage="1" prompt="Norāda Valdības rīcības plāna punktu, kura izpildi nodrošinās attiecīgais prioritārais pasākums" sqref="C11:J11" xr:uid="{72A6C1AF-69B5-462D-A2E0-ED70520D83F0}"/>
    <dataValidation allowBlank="1" showInputMessage="1" showErrorMessage="1" prompt="Citē atbilstošo vidēja termiņa budžeta ietvara likuma pantu, punktu. " sqref="E12:J12" xr:uid="{6E2F3C34-4660-4A5C-9B93-8E24E6F49D31}"/>
    <dataValidation allowBlank="1" showInputMessage="1" showErrorMessage="1" prompt="Norāda Ministru kabineta vai Saeimas lēmumu, gadu, pasākuma kodu" sqref="B43:J43" xr:uid="{62246F76-D330-49BA-ACFF-E225E7E9F02E}"/>
  </dataValidations>
  <pageMargins left="0.70866141732283472" right="0.70866141732283472" top="0.74803149606299213" bottom="0.74803149606299213"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prompt="Izvēlieties no saraksta veicamo darbību" xr:uid="{734449A8-7194-42C8-B7FF-7E11221C4E0C}">
          <x14:formula1>
            <xm:f>'\\vnozare.pri\vm\Redirect_profiles\VM_Sandra_Kasparenko\My Documents\Budzets_2019\Budzeta_projekts\Prioritarie_pasakumi_2019-2021\no_iestadem\NVD\PRECIZETS 30.07.2018\[PP_2019-2021_veidlapas-1_prioritate.xlsx]Šabloni'!#REF!</xm:f>
          </x14:formula1>
          <xm:sqref>C40:J40</xm:sqref>
        </x14:dataValidation>
        <x14:dataValidation type="list" allowBlank="1" showInputMessage="1" showErrorMessage="1" prompt="Izvēlieties no saraksta atbilstošo variantu" xr:uid="{D364D0D8-DED6-46C1-81D7-2DA88B686B36}">
          <x14:formula1>
            <xm:f>'\\vnozare.pri\vm\Redirect_profiles\VM_Sandra_Kasparenko\My Documents\Budzets_2019\Budzeta_projekts\Prioritarie_pasakumi_2019-2021\no_iestadem\NVD\PRECIZETS 30.07.2018\[PP_2019-2021_veidlapas-1_prioritate.xlsx]Šabloni'!#REF!</xm:f>
          </x14:formula1>
          <xm:sqref>I42:J42</xm:sqref>
        </x14:dataValidation>
        <x14:dataValidation type="list" errorStyle="information" allowBlank="1" showInputMessage="1" showErrorMessage="1" error="iespējama kļūda" prompt="Izvēlieties no saraksta iestādi" xr:uid="{12BB8EE7-9FB8-4AEC-AE1D-41A2E166F3FE}">
          <x14:formula1>
            <xm:f>'\\vnozare.pri\vm\Redirect_profiles\VM_Sandra_Kasparenko\My Documents\Budzets_2019\Budzeta_projekts\Prioritarie_pasakumi_2019-2021\no_iestadem\NVD\PRECIZETS 30.07.2018\[PP_2019-2021_veidlapas-1_prioritate.xlsx]Šabloni'!#REF!</xm:f>
          </x14:formula1>
          <xm:sqref>D4:G4</xm:sqref>
        </x14:dataValidation>
        <x14:dataValidation type="list" errorStyle="information" allowBlank="1" showInputMessage="1" showErrorMessage="1" error="Varētu būt kļūda" prompt="Izvēlieties no saraksta atbilstošo variantu" xr:uid="{65218330-FDE8-4EC4-8313-0C79A7F69DC3}">
          <x14:formula1>
            <xm:f>'\\vnozare.pri\vm\Redirect_profiles\VM_Sandra_Kasparenko\My Documents\Budzets_2019\Budzeta_projekts\Prioritarie_pasakumi_2019-2021\no_iestadem\NVD\PRECIZETS 30.07.2018\[PP_2019-2021_veidlapas-1_prioritate.xlsx]Šabloni'!#REF!</xm:f>
          </x14:formula1>
          <xm:sqref>C14:D14</xm:sqref>
        </x14:dataValidation>
        <x14:dataValidation type="list" errorStyle="information" allowBlank="1" showInputMessage="1" showErrorMessage="1" error="Varētu būt kļūda" prompt="Izvēlieties no saraksta ietekmes variantu" xr:uid="{7D90E613-CEF9-4393-8527-A423462D71F7}">
          <x14:formula1>
            <xm:f>'\\vnozare.pri\vm\Redirect_profiles\VM_Sandra_Kasparenko\My Documents\Budzets_2019\Budzeta_projekts\Prioritarie_pasakumi_2019-2021\no_iestadem\NVD\PRECIZETS 30.07.2018\[PP_2019-2021_veidlapas-1_prioritate.xlsx]Šabloni'!#REF!</xm:f>
          </x14:formula1>
          <xm:sqref>C13:D13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A3FED-B8B7-4174-9A0A-9512B647AD35}">
  <dimension ref="A1:O46"/>
  <sheetViews>
    <sheetView topLeftCell="A19" zoomScale="90" zoomScaleNormal="90" workbookViewId="0">
      <selection activeCell="M29" sqref="M29:O29"/>
    </sheetView>
  </sheetViews>
  <sheetFormatPr defaultColWidth="8.85546875" defaultRowHeight="12.75"/>
  <cols>
    <col min="1" max="1" width="3.5703125" style="7" customWidth="1"/>
    <col min="2" max="2" width="25.7109375" style="7" customWidth="1"/>
    <col min="3" max="3" width="13.7109375" style="7" customWidth="1"/>
    <col min="4" max="4" width="5.140625" style="7" customWidth="1"/>
    <col min="5" max="10" width="14.28515625" style="7" customWidth="1"/>
    <col min="11" max="11" width="8.85546875" style="7"/>
    <col min="12" max="12" width="8.85546875" style="8"/>
    <col min="13" max="16384" width="8.85546875" style="7"/>
  </cols>
  <sheetData>
    <row r="1" spans="1:15" hidden="1">
      <c r="A1" s="6" t="s">
        <v>0</v>
      </c>
      <c r="B1" s="6" t="s">
        <v>1</v>
      </c>
      <c r="C1" s="6"/>
      <c r="D1" s="6" t="s">
        <v>2</v>
      </c>
      <c r="E1" s="6" t="s">
        <v>3</v>
      </c>
      <c r="F1" s="6" t="s">
        <v>4</v>
      </c>
      <c r="G1" s="6" t="s">
        <v>5</v>
      </c>
    </row>
    <row r="2" spans="1:15" ht="15.75" customHeight="1">
      <c r="B2" s="267" t="s">
        <v>17</v>
      </c>
      <c r="C2" s="267"/>
      <c r="D2" s="267"/>
      <c r="E2" s="267"/>
      <c r="F2" s="267"/>
      <c r="G2" s="267"/>
      <c r="H2" s="267"/>
      <c r="I2" s="267"/>
      <c r="L2" s="7"/>
      <c r="M2" s="9"/>
    </row>
    <row r="3" spans="1:15" ht="13.5" customHeight="1">
      <c r="A3" s="10"/>
      <c r="B3" s="11"/>
      <c r="C3" s="11"/>
      <c r="D3" s="11"/>
      <c r="E3" s="11"/>
      <c r="F3" s="11"/>
      <c r="G3" s="11"/>
      <c r="H3" s="11"/>
      <c r="I3" s="11"/>
      <c r="L3" s="12"/>
      <c r="M3" s="9"/>
    </row>
    <row r="4" spans="1:15" ht="13.5" customHeight="1">
      <c r="A4" s="10"/>
      <c r="B4" s="268" t="s">
        <v>33</v>
      </c>
      <c r="C4" s="268"/>
      <c r="D4" s="269" t="s">
        <v>30</v>
      </c>
      <c r="E4" s="269"/>
      <c r="F4" s="269"/>
      <c r="G4" s="269"/>
      <c r="L4" s="12"/>
      <c r="M4" s="9"/>
    </row>
    <row r="5" spans="1:15" ht="37.5" customHeight="1">
      <c r="A5" s="10"/>
      <c r="B5" s="270" t="s">
        <v>18</v>
      </c>
      <c r="C5" s="270"/>
      <c r="D5" s="453" t="s">
        <v>181</v>
      </c>
      <c r="E5" s="453"/>
      <c r="F5" s="453"/>
      <c r="G5" s="453"/>
      <c r="H5" s="453"/>
      <c r="I5" s="453"/>
      <c r="J5" s="454"/>
      <c r="L5" s="12"/>
      <c r="M5" s="9"/>
    </row>
    <row r="6" spans="1:15">
      <c r="A6" s="10"/>
      <c r="B6" s="13" t="s">
        <v>10</v>
      </c>
      <c r="C6" s="14" t="s">
        <v>297</v>
      </c>
      <c r="D6" s="15"/>
      <c r="E6" s="15"/>
      <c r="F6" s="15"/>
      <c r="G6" s="15"/>
      <c r="H6" s="15"/>
      <c r="I6" s="15"/>
      <c r="L6" s="12"/>
      <c r="M6" s="9"/>
    </row>
    <row r="7" spans="1:15">
      <c r="A7" s="10"/>
      <c r="B7" s="10"/>
      <c r="C7" s="10"/>
      <c r="D7" s="16"/>
      <c r="E7" s="16"/>
      <c r="F7" s="16"/>
      <c r="L7" s="12"/>
      <c r="M7" s="9"/>
    </row>
    <row r="8" spans="1:15" ht="12.75" customHeight="1">
      <c r="A8" s="17" t="s">
        <v>11</v>
      </c>
      <c r="B8" s="273" t="s">
        <v>19</v>
      </c>
      <c r="C8" s="273"/>
      <c r="D8" s="273"/>
      <c r="E8" s="273"/>
      <c r="F8" s="273"/>
      <c r="G8" s="273"/>
      <c r="H8" s="273"/>
      <c r="I8" s="273"/>
      <c r="J8" s="273"/>
      <c r="L8" s="303" t="s">
        <v>50</v>
      </c>
      <c r="M8" s="280"/>
    </row>
    <row r="9" spans="1:15" ht="39" customHeight="1">
      <c r="A9" s="18" t="s">
        <v>38</v>
      </c>
      <c r="B9" s="19" t="s">
        <v>15</v>
      </c>
      <c r="C9" s="195" t="s">
        <v>171</v>
      </c>
      <c r="D9" s="195"/>
      <c r="E9" s="195"/>
      <c r="F9" s="195"/>
      <c r="G9" s="195"/>
      <c r="H9" s="195"/>
      <c r="I9" s="195"/>
      <c r="J9" s="196"/>
      <c r="L9" s="20">
        <f>LEN(TRIM(C9))</f>
        <v>110</v>
      </c>
      <c r="M9" s="21" t="s">
        <v>31</v>
      </c>
    </row>
    <row r="10" spans="1:15" ht="171.75" customHeight="1">
      <c r="A10" s="22" t="s">
        <v>39</v>
      </c>
      <c r="B10" s="19" t="s">
        <v>16</v>
      </c>
      <c r="C10" s="195" t="s">
        <v>172</v>
      </c>
      <c r="D10" s="195"/>
      <c r="E10" s="195"/>
      <c r="F10" s="195"/>
      <c r="G10" s="195"/>
      <c r="H10" s="195"/>
      <c r="I10" s="195"/>
      <c r="J10" s="196"/>
      <c r="L10" s="23">
        <f>LEN(TRIM(C10))-LEN(SUBSTITUTE(C10," ",""))+1</f>
        <v>215</v>
      </c>
      <c r="M10" s="24" t="s">
        <v>32</v>
      </c>
    </row>
    <row r="11" spans="1:15" ht="14.25" customHeight="1">
      <c r="A11" s="25" t="s">
        <v>40</v>
      </c>
      <c r="B11" s="26" t="s">
        <v>21</v>
      </c>
      <c r="C11" s="309" t="s">
        <v>56</v>
      </c>
      <c r="D11" s="261"/>
      <c r="E11" s="261"/>
      <c r="F11" s="261"/>
      <c r="G11" s="261"/>
      <c r="H11" s="261"/>
      <c r="I11" s="261"/>
      <c r="J11" s="262"/>
      <c r="L11" s="12"/>
      <c r="M11" s="9"/>
    </row>
    <row r="12" spans="1:15" ht="78.75" customHeight="1">
      <c r="A12" s="18" t="s">
        <v>41</v>
      </c>
      <c r="B12" s="263" t="s">
        <v>28</v>
      </c>
      <c r="C12" s="264"/>
      <c r="D12" s="264"/>
      <c r="E12" s="265" t="s">
        <v>406</v>
      </c>
      <c r="F12" s="266"/>
      <c r="G12" s="266"/>
      <c r="H12" s="266"/>
      <c r="I12" s="266"/>
      <c r="J12" s="266"/>
      <c r="K12" s="27"/>
      <c r="L12" s="9"/>
      <c r="M12" s="9"/>
      <c r="N12" s="28"/>
      <c r="O12" s="28"/>
    </row>
    <row r="13" spans="1:15" ht="63.75" customHeight="1">
      <c r="A13" s="243" t="s">
        <v>42</v>
      </c>
      <c r="B13" s="19" t="s">
        <v>26</v>
      </c>
      <c r="C13" s="245" t="s">
        <v>34</v>
      </c>
      <c r="D13" s="246"/>
      <c r="E13" s="247" t="s">
        <v>56</v>
      </c>
      <c r="F13" s="250"/>
      <c r="G13" s="250"/>
      <c r="H13" s="250"/>
      <c r="I13" s="250"/>
      <c r="J13" s="251"/>
      <c r="L13" s="29">
        <f>LEN(TRIM(E13))-LEN(SUBSTITUTE(E13," ",""))+1</f>
        <v>1</v>
      </c>
      <c r="M13" s="30" t="s">
        <v>32</v>
      </c>
    </row>
    <row r="14" spans="1:15" ht="29.25" customHeight="1">
      <c r="A14" s="244"/>
      <c r="B14" s="19" t="s">
        <v>25</v>
      </c>
      <c r="C14" s="245" t="s">
        <v>29</v>
      </c>
      <c r="D14" s="245"/>
      <c r="E14" s="247" t="s">
        <v>56</v>
      </c>
      <c r="F14" s="250"/>
      <c r="G14" s="250"/>
      <c r="H14" s="250"/>
      <c r="I14" s="250"/>
      <c r="J14" s="251"/>
      <c r="L14" s="23">
        <f>LEN(TRIM(E14))-LEN(SUBSTITUTE(E14," ",""))+1</f>
        <v>1</v>
      </c>
      <c r="M14" s="24" t="s">
        <v>32</v>
      </c>
    </row>
    <row r="15" spans="1:15" ht="38.25" customHeight="1">
      <c r="A15" s="188" t="s">
        <v>43</v>
      </c>
      <c r="B15" s="253" t="s">
        <v>37</v>
      </c>
      <c r="C15" s="254"/>
      <c r="D15" s="254"/>
      <c r="E15" s="254"/>
      <c r="F15" s="255" t="s">
        <v>36</v>
      </c>
      <c r="G15" s="256"/>
      <c r="H15" s="256"/>
      <c r="I15" s="256"/>
      <c r="J15" s="257"/>
    </row>
    <row r="16" spans="1:15">
      <c r="A16" s="252"/>
      <c r="B16" s="197" t="s">
        <v>56</v>
      </c>
      <c r="C16" s="258"/>
      <c r="D16" s="258"/>
      <c r="E16" s="258"/>
      <c r="F16" s="452" t="s">
        <v>56</v>
      </c>
      <c r="G16" s="195"/>
      <c r="H16" s="195"/>
      <c r="I16" s="195"/>
      <c r="J16" s="196"/>
    </row>
    <row r="17" spans="1:12" hidden="1">
      <c r="A17" s="252"/>
      <c r="B17" s="197" t="s">
        <v>56</v>
      </c>
      <c r="C17" s="258"/>
      <c r="D17" s="258"/>
      <c r="E17" s="258"/>
      <c r="F17" s="197"/>
      <c r="G17" s="197"/>
      <c r="H17" s="197"/>
      <c r="I17" s="197"/>
      <c r="J17" s="197"/>
    </row>
    <row r="18" spans="1:12" hidden="1">
      <c r="A18" s="244"/>
      <c r="B18" s="197"/>
      <c r="C18" s="258"/>
      <c r="D18" s="258"/>
      <c r="E18" s="258"/>
      <c r="F18" s="258"/>
      <c r="G18" s="258"/>
      <c r="H18" s="258"/>
      <c r="I18" s="258"/>
      <c r="J18" s="258"/>
    </row>
    <row r="19" spans="1:12" ht="14.25" customHeight="1">
      <c r="A19" s="188" t="s">
        <v>44</v>
      </c>
      <c r="B19" s="191" t="s">
        <v>7</v>
      </c>
      <c r="C19" s="192"/>
      <c r="D19" s="192"/>
      <c r="E19" s="192"/>
      <c r="F19" s="192"/>
      <c r="G19" s="192"/>
      <c r="H19" s="192"/>
      <c r="I19" s="192"/>
      <c r="J19" s="193"/>
    </row>
    <row r="20" spans="1:12" ht="61.5" customHeight="1">
      <c r="A20" s="189"/>
      <c r="B20" s="219"/>
      <c r="C20" s="219"/>
      <c r="D20" s="219"/>
      <c r="E20" s="31" t="s">
        <v>105</v>
      </c>
      <c r="F20" s="31" t="s">
        <v>117</v>
      </c>
      <c r="G20" s="31" t="s">
        <v>130</v>
      </c>
      <c r="H20" s="32" t="s">
        <v>51</v>
      </c>
      <c r="I20" s="32" t="s">
        <v>52</v>
      </c>
      <c r="J20" s="32" t="s">
        <v>53</v>
      </c>
    </row>
    <row r="21" spans="1:12" ht="15" customHeight="1">
      <c r="A21" s="189"/>
      <c r="B21" s="220" t="s">
        <v>407</v>
      </c>
      <c r="C21" s="221"/>
      <c r="D21" s="222"/>
      <c r="E21" s="33"/>
      <c r="F21" s="33"/>
      <c r="G21" s="33"/>
      <c r="H21" s="34"/>
      <c r="I21" s="34"/>
      <c r="J21" s="35"/>
    </row>
    <row r="22" spans="1:12">
      <c r="A22" s="189"/>
      <c r="B22" s="211" t="s">
        <v>54</v>
      </c>
      <c r="C22" s="211"/>
      <c r="D22" s="212"/>
      <c r="E22" s="36">
        <f>E25+E26</f>
        <v>149713</v>
      </c>
      <c r="F22" s="36">
        <f t="shared" ref="F22:I22" si="0">F25+F26</f>
        <v>149713</v>
      </c>
      <c r="G22" s="36">
        <f t="shared" si="0"/>
        <v>149713</v>
      </c>
      <c r="H22" s="36"/>
      <c r="I22" s="36">
        <f t="shared" si="0"/>
        <v>149713</v>
      </c>
      <c r="J22" s="36"/>
    </row>
    <row r="23" spans="1:12" ht="12.75" customHeight="1">
      <c r="A23" s="189"/>
      <c r="B23" s="198" t="s">
        <v>55</v>
      </c>
      <c r="C23" s="199"/>
      <c r="D23" s="199"/>
      <c r="E23" s="33">
        <v>0</v>
      </c>
      <c r="F23" s="33">
        <v>0</v>
      </c>
      <c r="G23" s="33">
        <v>0</v>
      </c>
      <c r="H23" s="33"/>
      <c r="I23" s="33">
        <v>0</v>
      </c>
      <c r="J23" s="38"/>
    </row>
    <row r="24" spans="1:12" ht="12.75" customHeight="1">
      <c r="A24" s="189"/>
      <c r="B24" s="198" t="s">
        <v>49</v>
      </c>
      <c r="C24" s="199"/>
      <c r="D24" s="199"/>
      <c r="E24" s="199"/>
      <c r="F24" s="199"/>
      <c r="G24" s="199"/>
      <c r="H24" s="199"/>
      <c r="I24" s="199"/>
      <c r="J24" s="238"/>
    </row>
    <row r="25" spans="1:12" ht="13.5" customHeight="1">
      <c r="A25" s="189"/>
      <c r="B25" s="239" t="s">
        <v>22</v>
      </c>
      <c r="C25" s="239"/>
      <c r="D25" s="240"/>
      <c r="E25" s="33">
        <v>0</v>
      </c>
      <c r="F25" s="33">
        <v>0</v>
      </c>
      <c r="G25" s="33">
        <v>0</v>
      </c>
      <c r="H25" s="33"/>
      <c r="I25" s="40">
        <v>0</v>
      </c>
      <c r="J25" s="38"/>
    </row>
    <row r="26" spans="1:12" ht="13.5" customHeight="1">
      <c r="A26" s="189"/>
      <c r="B26" s="239" t="s">
        <v>6</v>
      </c>
      <c r="C26" s="239"/>
      <c r="D26" s="240"/>
      <c r="E26" s="33">
        <v>149713</v>
      </c>
      <c r="F26" s="33">
        <v>149713</v>
      </c>
      <c r="G26" s="33">
        <v>149713</v>
      </c>
      <c r="H26" s="33"/>
      <c r="I26" s="33">
        <f>G26</f>
        <v>149713</v>
      </c>
      <c r="J26" s="38"/>
    </row>
    <row r="27" spans="1:12" ht="24" customHeight="1">
      <c r="A27" s="190"/>
      <c r="B27" s="211" t="s">
        <v>131</v>
      </c>
      <c r="C27" s="211"/>
      <c r="D27" s="212"/>
      <c r="E27" s="55" t="s">
        <v>56</v>
      </c>
      <c r="F27" s="55" t="s">
        <v>56</v>
      </c>
      <c r="G27" s="55" t="s">
        <v>56</v>
      </c>
      <c r="H27" s="55"/>
      <c r="I27" s="55" t="s">
        <v>56</v>
      </c>
      <c r="J27" s="56"/>
    </row>
    <row r="28" spans="1:12">
      <c r="A28" s="188" t="s">
        <v>45</v>
      </c>
      <c r="B28" s="213" t="s">
        <v>23</v>
      </c>
      <c r="C28" s="214"/>
      <c r="D28" s="214"/>
      <c r="E28" s="214"/>
      <c r="F28" s="214"/>
      <c r="G28" s="214"/>
      <c r="H28" s="214"/>
      <c r="I28" s="214"/>
      <c r="J28" s="215"/>
    </row>
    <row r="29" spans="1:12" ht="12.75" customHeight="1">
      <c r="A29" s="189"/>
      <c r="B29" s="216" t="s">
        <v>8</v>
      </c>
      <c r="C29" s="217"/>
      <c r="D29" s="218"/>
      <c r="E29" s="216" t="s">
        <v>9</v>
      </c>
      <c r="F29" s="217"/>
      <c r="G29" s="218"/>
      <c r="H29" s="57" t="s">
        <v>105</v>
      </c>
      <c r="I29" s="57" t="s">
        <v>117</v>
      </c>
      <c r="J29" s="57" t="s">
        <v>130</v>
      </c>
    </row>
    <row r="30" spans="1:12" s="101" customFormat="1" ht="68.25" customHeight="1">
      <c r="A30" s="189"/>
      <c r="B30" s="175" t="s">
        <v>173</v>
      </c>
      <c r="C30" s="176"/>
      <c r="D30" s="177"/>
      <c r="E30" s="175" t="s">
        <v>174</v>
      </c>
      <c r="F30" s="176"/>
      <c r="G30" s="177"/>
      <c r="H30" s="121">
        <v>100</v>
      </c>
      <c r="I30" s="121">
        <v>100</v>
      </c>
      <c r="J30" s="121">
        <v>100</v>
      </c>
      <c r="L30" s="102"/>
    </row>
    <row r="31" spans="1:12" ht="25.5" customHeight="1">
      <c r="A31" s="188" t="s">
        <v>46</v>
      </c>
      <c r="B31" s="191" t="s">
        <v>24</v>
      </c>
      <c r="C31" s="192"/>
      <c r="D31" s="192"/>
      <c r="E31" s="192"/>
      <c r="F31" s="192"/>
      <c r="G31" s="192"/>
      <c r="H31" s="192"/>
      <c r="I31" s="192"/>
      <c r="J31" s="193"/>
    </row>
    <row r="32" spans="1:12">
      <c r="A32" s="189"/>
      <c r="B32" s="60" t="s">
        <v>13</v>
      </c>
      <c r="C32" s="194"/>
      <c r="D32" s="195"/>
      <c r="E32" s="195"/>
      <c r="F32" s="195"/>
      <c r="G32" s="195"/>
      <c r="H32" s="195"/>
      <c r="I32" s="195"/>
      <c r="J32" s="196"/>
    </row>
    <row r="33" spans="1:10">
      <c r="A33" s="189"/>
      <c r="B33" s="60" t="s">
        <v>14</v>
      </c>
      <c r="C33" s="197"/>
      <c r="D33" s="197"/>
      <c r="E33" s="197"/>
      <c r="F33" s="197"/>
      <c r="G33" s="197"/>
      <c r="H33" s="197"/>
      <c r="I33" s="197"/>
      <c r="J33" s="197"/>
    </row>
    <row r="34" spans="1:10" ht="24.75" customHeight="1">
      <c r="A34" s="189"/>
      <c r="B34" s="60" t="s">
        <v>12</v>
      </c>
      <c r="C34" s="197"/>
      <c r="D34" s="197"/>
      <c r="E34" s="197"/>
      <c r="F34" s="197"/>
      <c r="G34" s="197"/>
      <c r="H34" s="197"/>
      <c r="I34" s="197"/>
      <c r="J34" s="197"/>
    </row>
    <row r="35" spans="1:10">
      <c r="A35" s="189"/>
      <c r="B35" s="198" t="s">
        <v>48</v>
      </c>
      <c r="C35" s="199"/>
      <c r="D35" s="199"/>
      <c r="E35" s="199"/>
      <c r="F35" s="199"/>
      <c r="G35" s="199"/>
      <c r="H35" s="199"/>
      <c r="I35" s="200"/>
      <c r="J35" s="201"/>
    </row>
    <row r="36" spans="1:10" ht="24" customHeight="1">
      <c r="A36" s="190"/>
      <c r="B36" s="202"/>
      <c r="C36" s="203"/>
      <c r="D36" s="203"/>
      <c r="E36" s="203"/>
      <c r="F36" s="203"/>
      <c r="G36" s="203"/>
      <c r="H36" s="203"/>
      <c r="I36" s="203"/>
      <c r="J36" s="204"/>
    </row>
    <row r="37" spans="1:10" ht="51" customHeight="1">
      <c r="A37" s="119" t="s">
        <v>47</v>
      </c>
      <c r="B37" s="181" t="s">
        <v>413</v>
      </c>
      <c r="C37" s="182"/>
      <c r="D37" s="182"/>
      <c r="E37" s="182"/>
      <c r="F37" s="182"/>
      <c r="G37" s="182"/>
      <c r="H37" s="182"/>
      <c r="I37" s="182"/>
      <c r="J37" s="183"/>
    </row>
    <row r="38" spans="1:10" ht="23.25" customHeight="1">
      <c r="B38" s="184" t="s">
        <v>65</v>
      </c>
      <c r="C38" s="184"/>
      <c r="D38" s="184"/>
      <c r="E38" s="184"/>
      <c r="F38" s="185"/>
      <c r="G38" s="185"/>
    </row>
    <row r="39" spans="1:10" ht="23.25" customHeight="1">
      <c r="B39" s="184" t="s">
        <v>175</v>
      </c>
      <c r="C39" s="184"/>
      <c r="D39" s="184"/>
      <c r="E39" s="184"/>
      <c r="F39" s="185"/>
      <c r="G39" s="185"/>
    </row>
    <row r="40" spans="1:10">
      <c r="B40" s="186" t="s">
        <v>20</v>
      </c>
      <c r="C40" s="186"/>
      <c r="D40" s="186"/>
      <c r="E40" s="186"/>
      <c r="F40" s="276"/>
      <c r="G40" s="276"/>
    </row>
    <row r="41" spans="1:10">
      <c r="B41" s="277" t="s">
        <v>170</v>
      </c>
      <c r="C41" s="277"/>
      <c r="D41" s="277"/>
      <c r="E41" s="277"/>
      <c r="F41" s="278"/>
      <c r="G41" s="278"/>
    </row>
    <row r="42" spans="1:10" ht="12.75" customHeight="1">
      <c r="B42" s="186" t="s">
        <v>410</v>
      </c>
      <c r="C42" s="186"/>
      <c r="D42" s="186"/>
      <c r="E42" s="186"/>
      <c r="F42" s="276"/>
      <c r="G42" s="276"/>
    </row>
    <row r="43" spans="1:10">
      <c r="B43" s="274"/>
      <c r="C43" s="275"/>
      <c r="D43" s="65"/>
      <c r="E43" s="65"/>
      <c r="F43" s="65"/>
      <c r="G43" s="65"/>
    </row>
    <row r="44" spans="1:10">
      <c r="B44" s="186" t="s">
        <v>411</v>
      </c>
      <c r="C44" s="276"/>
      <c r="D44" s="65"/>
      <c r="E44" s="65"/>
      <c r="F44" s="65"/>
      <c r="G44" s="65"/>
    </row>
    <row r="45" spans="1:10">
      <c r="B45" s="274" t="s">
        <v>176</v>
      </c>
      <c r="C45" s="275"/>
      <c r="D45" s="65"/>
      <c r="E45" s="65"/>
      <c r="F45" s="65"/>
      <c r="G45" s="65"/>
    </row>
    <row r="46" spans="1:10" ht="12.75" customHeight="1">
      <c r="B46" s="186" t="s">
        <v>27</v>
      </c>
      <c r="C46" s="276"/>
      <c r="D46" s="65"/>
      <c r="E46" s="65"/>
      <c r="F46" s="65"/>
      <c r="G46" s="65"/>
    </row>
  </sheetData>
  <mergeCells count="60">
    <mergeCell ref="B2:I2"/>
    <mergeCell ref="B4:C4"/>
    <mergeCell ref="D4:G4"/>
    <mergeCell ref="B5:C5"/>
    <mergeCell ref="D5:J5"/>
    <mergeCell ref="L8:M8"/>
    <mergeCell ref="C9:J9"/>
    <mergeCell ref="C10:J10"/>
    <mergeCell ref="C11:J11"/>
    <mergeCell ref="B12:D12"/>
    <mergeCell ref="E12:J12"/>
    <mergeCell ref="B8:J8"/>
    <mergeCell ref="A13:A14"/>
    <mergeCell ref="C13:D13"/>
    <mergeCell ref="E13:J13"/>
    <mergeCell ref="C14:D14"/>
    <mergeCell ref="E14:J14"/>
    <mergeCell ref="B17:E17"/>
    <mergeCell ref="F17:J17"/>
    <mergeCell ref="B18:E18"/>
    <mergeCell ref="F18:J18"/>
    <mergeCell ref="A19:A27"/>
    <mergeCell ref="B19:J19"/>
    <mergeCell ref="B20:D20"/>
    <mergeCell ref="B21:D21"/>
    <mergeCell ref="B22:D22"/>
    <mergeCell ref="B23:D23"/>
    <mergeCell ref="A15:A18"/>
    <mergeCell ref="B15:E15"/>
    <mergeCell ref="F15:J15"/>
    <mergeCell ref="B16:E16"/>
    <mergeCell ref="F16:J16"/>
    <mergeCell ref="B24:J24"/>
    <mergeCell ref="B25:D25"/>
    <mergeCell ref="B26:D26"/>
    <mergeCell ref="B27:D27"/>
    <mergeCell ref="A28:A30"/>
    <mergeCell ref="B28:J28"/>
    <mergeCell ref="B29:D29"/>
    <mergeCell ref="E29:G29"/>
    <mergeCell ref="B30:D30"/>
    <mergeCell ref="E30:G30"/>
    <mergeCell ref="A31:A36"/>
    <mergeCell ref="B31:J31"/>
    <mergeCell ref="C32:J32"/>
    <mergeCell ref="C33:J33"/>
    <mergeCell ref="C34:J34"/>
    <mergeCell ref="B35:H35"/>
    <mergeCell ref="I35:J35"/>
    <mergeCell ref="B36:J36"/>
    <mergeCell ref="B43:C43"/>
    <mergeCell ref="B44:C44"/>
    <mergeCell ref="B45:C45"/>
    <mergeCell ref="B46:C46"/>
    <mergeCell ref="B37:J37"/>
    <mergeCell ref="B38:G38"/>
    <mergeCell ref="B39:G39"/>
    <mergeCell ref="B40:G40"/>
    <mergeCell ref="B41:G41"/>
    <mergeCell ref="B42:G42"/>
  </mergeCells>
  <dataValidations count="9">
    <dataValidation allowBlank="1" showInputMessage="1" showErrorMessage="1" prompt="Norāda Ministru kabineta vai Saeimas lēmumu, gadu, pasākuma kodu" sqref="B36:J36" xr:uid="{D65E44CE-21AE-43E4-A8AC-A89C6C8387E1}"/>
    <dataValidation allowBlank="1" showInputMessage="1" showErrorMessage="1" prompt="Citē atbilstošo vidēja termiņa budžeta ietvara likuma pantu, punktu. " sqref="E12:J12" xr:uid="{C833CFBE-82B0-4827-9B4C-C7B663FFB615}"/>
    <dataValidation allowBlank="1" showInputMessage="1" showErrorMessage="1" prompt="Norāda Valdības rīcības plāna punktu, kura izpildi nodrošinās attiecīgais prioritārais pasākums" sqref="C11:J11" xr:uid="{296201BB-0993-444B-8263-6B28D5049B99}"/>
    <dataValidation type="custom" errorStyle="information" allowBlank="1" showInputMessage="1" showErrorMessage="1" error="Ir ievadīti vairāk nekā 250 vārdi" prompt="ne vairāk kā 250 vārdu" sqref="C10:J10" xr:uid="{2669CCB7-88BA-44F4-B4C6-076D04C5311D}">
      <formula1>LEN(TRIM(C10))-LEN(SUBSTITUTE(C10," ",""))+1&lt;251</formula1>
    </dataValidation>
    <dataValidation type="custom" errorStyle="information" allowBlank="1" showInputMessage="1" showErrorMessage="1" error="Ir ievadīti vairāk nekā 200 vārdi" prompt="apraksts, ne vairāk kā 200 vārdu" sqref="E13:J14" xr:uid="{90739204-5AD7-4185-8DC3-F9A38D41C159}">
      <formula1>LEN(TRIM(E13))-LEN(SUBSTITUTE(E13," ",""))+1&lt;201</formula1>
    </dataValidation>
    <dataValidation type="custom" errorStyle="information" allowBlank="1" showInputMessage="1" showErrorMessage="1" error="Ir ievadītas vairāk nekā 250 zīmes" prompt="ne vairāk kā 250 zīmju" sqref="C9:J9" xr:uid="{8C1CD3E9-4B8D-49A8-A70A-A9F7A9F0E911}">
      <formula1>LEN(TRIM(C9))&lt;=250</formula1>
    </dataValidation>
    <dataValidation errorStyle="information" allowBlank="1" showInputMessage="1" showErrorMessage="1" sqref="D5:I5" xr:uid="{2125417D-8581-46A8-A4A9-C22A21203B97}"/>
    <dataValidation type="whole" errorStyle="information" allowBlank="1" showInputMessage="1" showErrorMessage="1" error="Jāievada skaitlis" sqref="E21:J23" xr:uid="{B0999312-F165-4E8A-BCDF-8541D612A8ED}">
      <formula1>-1000000000000</formula1>
      <formula2>1000000000000</formula2>
    </dataValidation>
    <dataValidation type="whole" errorStyle="information" allowBlank="1" showInputMessage="1" showErrorMessage="1" error="Jāievada skaitlis" sqref="E25:J26" xr:uid="{9CDC8DA9-FF37-41C5-B9DD-75DD8945171C}">
      <formula1>-100000000000000</formula1>
      <formula2>100000000000000</formula2>
    </dataValidation>
  </dataValidations>
  <pageMargins left="0.70866141732283472" right="0.70866141732283472" top="0.74803149606299213" bottom="0.74803149606299213"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Varētu būt kļūda" prompt="Izvēlieties no saraksta ietekmes variantu" xr:uid="{C1CDE41D-7E40-4984-AF57-82E8765A64C2}">
          <x14:formula1>
            <xm:f>'\\vnozare.pri\vm\Redirect_profiles\VM_Sandra_Kasparenko\My Documents\Budzets_2019\Budzeta_projekts\Prioritarie_pasakumi_2019-2021\no_iestadem\NVD\PRECIZETS 30.07.2018\[PP_2019-2021_veidlapas-1_prioritate.xlsx]Šabloni'!#REF!</xm:f>
          </x14:formula1>
          <xm:sqref>C13:D13</xm:sqref>
        </x14:dataValidation>
        <x14:dataValidation type="list" errorStyle="information" allowBlank="1" showInputMessage="1" showErrorMessage="1" error="Varētu būt kļūda" prompt="Izvēlieties no saraksta atbilstošo variantu" xr:uid="{3F5FBE30-3B4B-4BCE-9228-C9F7A3E5B647}">
          <x14:formula1>
            <xm:f>'\\vnozare.pri\vm\Redirect_profiles\VM_Sandra_Kasparenko\My Documents\Budzets_2019\Budzeta_projekts\Prioritarie_pasakumi_2019-2021\no_iestadem\NVD\PRECIZETS 30.07.2018\[PP_2019-2021_veidlapas-1_prioritate.xlsx]Šabloni'!#REF!</xm:f>
          </x14:formula1>
          <xm:sqref>C14:D14</xm:sqref>
        </x14:dataValidation>
        <x14:dataValidation type="list" errorStyle="information" allowBlank="1" showInputMessage="1" showErrorMessage="1" error="iespējama kļūda" prompt="Izvēlieties no saraksta iestādi" xr:uid="{A8F89753-42E5-452A-9DBE-C6CD7E281E64}">
          <x14:formula1>
            <xm:f>'\\vnozare.pri\vm\Redirect_profiles\VM_Sandra_Kasparenko\My Documents\Budzets_2019\Budzeta_projekts\Prioritarie_pasakumi_2019-2021\no_iestadem\NVD\PRECIZETS 30.07.2018\[PP_2019-2021_veidlapas-1_prioritate.xlsx]Šabloni'!#REF!</xm:f>
          </x14:formula1>
          <xm:sqref>D4:G4</xm:sqref>
        </x14:dataValidation>
        <x14:dataValidation type="list" allowBlank="1" showInputMessage="1" showErrorMessage="1" prompt="Izvēlieties no saraksta atbilstošo variantu" xr:uid="{8CFFE8E5-59EE-44F3-8038-C73E58A77AFD}">
          <x14:formula1>
            <xm:f>'\\vnozare.pri\vm\Redirect_profiles\VM_Sandra_Kasparenko\My Documents\Budzets_2019\Budzeta_projekts\Prioritarie_pasakumi_2019-2021\no_iestadem\NVD\PRECIZETS 30.07.2018\[PP_2019-2021_veidlapas-1_prioritate.xlsx]Šabloni'!#REF!</xm:f>
          </x14:formula1>
          <xm:sqref>I35:J35</xm:sqref>
        </x14:dataValidation>
        <x14:dataValidation type="list" allowBlank="1" showInputMessage="1" showErrorMessage="1" prompt="Izvēlieties no saraksta veicamo darbību" xr:uid="{68FFD5A1-6713-4449-97D1-83C507303C94}">
          <x14:formula1>
            <xm:f>'\\vnozare.pri\vm\Redirect_profiles\VM_Sandra_Kasparenko\My Documents\Budzets_2019\Budzeta_projekts\Prioritarie_pasakumi_2019-2021\no_iestadem\NVD\PRECIZETS 30.07.2018\[PP_2019-2021_veidlapas-1_prioritate.xlsx]Šabloni'!#REF!</xm:f>
          </x14:formula1>
          <xm:sqref>C33:J33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B63FE-16E2-4D8B-BAAC-C79116F20C68}">
  <dimension ref="A1:O47"/>
  <sheetViews>
    <sheetView topLeftCell="A19" zoomScale="90" zoomScaleNormal="90" workbookViewId="0">
      <selection activeCell="M29" sqref="M29:O29"/>
    </sheetView>
  </sheetViews>
  <sheetFormatPr defaultColWidth="8.85546875" defaultRowHeight="12.75"/>
  <cols>
    <col min="1" max="1" width="3.5703125" style="7" customWidth="1"/>
    <col min="2" max="2" width="25.7109375" style="7" customWidth="1"/>
    <col min="3" max="3" width="13.7109375" style="7" customWidth="1"/>
    <col min="4" max="4" width="5.140625" style="7" customWidth="1"/>
    <col min="5" max="10" width="14.28515625" style="7" customWidth="1"/>
    <col min="11" max="11" width="8.85546875" style="7"/>
    <col min="12" max="12" width="8.85546875" style="8"/>
    <col min="13" max="16384" width="8.85546875" style="7"/>
  </cols>
  <sheetData>
    <row r="1" spans="1:15" hidden="1">
      <c r="A1" s="6" t="s">
        <v>0</v>
      </c>
      <c r="B1" s="6" t="s">
        <v>1</v>
      </c>
      <c r="C1" s="6"/>
      <c r="D1" s="6" t="s">
        <v>2</v>
      </c>
      <c r="E1" s="6" t="s">
        <v>3</v>
      </c>
      <c r="F1" s="6" t="s">
        <v>4</v>
      </c>
      <c r="G1" s="6" t="s">
        <v>5</v>
      </c>
    </row>
    <row r="2" spans="1:15" ht="15.75" customHeight="1">
      <c r="B2" s="267" t="s">
        <v>17</v>
      </c>
      <c r="C2" s="267"/>
      <c r="D2" s="267"/>
      <c r="E2" s="267"/>
      <c r="F2" s="267"/>
      <c r="G2" s="267"/>
      <c r="H2" s="267"/>
      <c r="I2" s="267"/>
      <c r="L2" s="7"/>
      <c r="M2" s="9"/>
    </row>
    <row r="3" spans="1:15" ht="13.5" customHeight="1">
      <c r="A3" s="10"/>
      <c r="B3" s="11"/>
      <c r="C3" s="11"/>
      <c r="D3" s="11"/>
      <c r="E3" s="11"/>
      <c r="F3" s="11"/>
      <c r="G3" s="11"/>
      <c r="H3" s="11"/>
      <c r="I3" s="11"/>
      <c r="L3" s="12"/>
      <c r="M3" s="9"/>
    </row>
    <row r="4" spans="1:15" ht="13.5" customHeight="1">
      <c r="A4" s="10"/>
      <c r="B4" s="268" t="s">
        <v>33</v>
      </c>
      <c r="C4" s="268"/>
      <c r="D4" s="269" t="s">
        <v>30</v>
      </c>
      <c r="E4" s="269"/>
      <c r="F4" s="269"/>
      <c r="G4" s="269"/>
      <c r="L4" s="12"/>
      <c r="M4" s="9"/>
    </row>
    <row r="5" spans="1:15" ht="61.5" customHeight="1">
      <c r="A5" s="10"/>
      <c r="B5" s="270" t="s">
        <v>18</v>
      </c>
      <c r="C5" s="270"/>
      <c r="D5" s="271" t="s">
        <v>379</v>
      </c>
      <c r="E5" s="271"/>
      <c r="F5" s="271"/>
      <c r="G5" s="271"/>
      <c r="H5" s="271"/>
      <c r="I5" s="271"/>
      <c r="J5" s="436"/>
      <c r="L5" s="12"/>
      <c r="M5" s="9"/>
    </row>
    <row r="6" spans="1:15">
      <c r="A6" s="10"/>
      <c r="B6" s="13" t="s">
        <v>10</v>
      </c>
      <c r="C6" s="14" t="s">
        <v>298</v>
      </c>
      <c r="D6" s="15"/>
      <c r="E6" s="15"/>
      <c r="F6" s="15"/>
      <c r="G6" s="15"/>
      <c r="H6" s="15"/>
      <c r="I6" s="15"/>
      <c r="L6" s="12"/>
      <c r="M6" s="9"/>
    </row>
    <row r="7" spans="1:15">
      <c r="A7" s="10"/>
      <c r="B7" s="10"/>
      <c r="C7" s="10"/>
      <c r="D7" s="16"/>
      <c r="E7" s="16"/>
      <c r="F7" s="16"/>
      <c r="L7" s="12"/>
      <c r="M7" s="9"/>
    </row>
    <row r="8" spans="1:15" ht="12.75" customHeight="1">
      <c r="A8" s="17" t="s">
        <v>11</v>
      </c>
      <c r="B8" s="273" t="s">
        <v>19</v>
      </c>
      <c r="C8" s="273"/>
      <c r="D8" s="273"/>
      <c r="E8" s="273"/>
      <c r="F8" s="273"/>
      <c r="G8" s="273"/>
      <c r="H8" s="273"/>
      <c r="I8" s="273"/>
      <c r="J8" s="273"/>
      <c r="L8" s="303" t="s">
        <v>50</v>
      </c>
      <c r="M8" s="280"/>
    </row>
    <row r="9" spans="1:15" ht="17.25" customHeight="1">
      <c r="A9" s="18" t="s">
        <v>38</v>
      </c>
      <c r="B9" s="19" t="s">
        <v>15</v>
      </c>
      <c r="C9" s="431" t="s">
        <v>180</v>
      </c>
      <c r="D9" s="431"/>
      <c r="E9" s="431"/>
      <c r="F9" s="431"/>
      <c r="G9" s="431"/>
      <c r="H9" s="431"/>
      <c r="I9" s="431"/>
      <c r="J9" s="432"/>
      <c r="L9" s="20">
        <f>LEN(TRIM(C9))</f>
        <v>137</v>
      </c>
      <c r="M9" s="21" t="s">
        <v>31</v>
      </c>
    </row>
    <row r="10" spans="1:15" ht="203.25" customHeight="1">
      <c r="A10" s="22" t="s">
        <v>39</v>
      </c>
      <c r="B10" s="19" t="s">
        <v>16</v>
      </c>
      <c r="C10" s="433" t="s">
        <v>414</v>
      </c>
      <c r="D10" s="434"/>
      <c r="E10" s="434"/>
      <c r="F10" s="434"/>
      <c r="G10" s="434"/>
      <c r="H10" s="434"/>
      <c r="I10" s="434"/>
      <c r="J10" s="435"/>
      <c r="L10" s="23">
        <f>LEN(TRIM(C10))-LEN(SUBSTITUTE(C10," ",""))+1</f>
        <v>213</v>
      </c>
      <c r="M10" s="24" t="s">
        <v>32</v>
      </c>
    </row>
    <row r="11" spans="1:15" ht="14.25" customHeight="1">
      <c r="A11" s="25" t="s">
        <v>40</v>
      </c>
      <c r="B11" s="26" t="s">
        <v>21</v>
      </c>
      <c r="C11" s="309" t="s">
        <v>56</v>
      </c>
      <c r="D11" s="261"/>
      <c r="E11" s="261"/>
      <c r="F11" s="261"/>
      <c r="G11" s="261"/>
      <c r="H11" s="261"/>
      <c r="I11" s="261"/>
      <c r="J11" s="262"/>
      <c r="L11" s="12"/>
      <c r="M11" s="9"/>
    </row>
    <row r="12" spans="1:15" ht="78.75" customHeight="1">
      <c r="A12" s="18" t="s">
        <v>41</v>
      </c>
      <c r="B12" s="263" t="s">
        <v>28</v>
      </c>
      <c r="C12" s="264"/>
      <c r="D12" s="264"/>
      <c r="E12" s="265" t="s">
        <v>406</v>
      </c>
      <c r="F12" s="266"/>
      <c r="G12" s="266"/>
      <c r="H12" s="266"/>
      <c r="I12" s="266"/>
      <c r="J12" s="266"/>
      <c r="K12" s="27"/>
      <c r="L12" s="9"/>
      <c r="M12" s="9"/>
      <c r="N12" s="28"/>
      <c r="O12" s="28"/>
    </row>
    <row r="13" spans="1:15" ht="63.75" customHeight="1">
      <c r="A13" s="243" t="s">
        <v>42</v>
      </c>
      <c r="B13" s="19" t="s">
        <v>26</v>
      </c>
      <c r="C13" s="245" t="s">
        <v>34</v>
      </c>
      <c r="D13" s="246"/>
      <c r="E13" s="247" t="s">
        <v>56</v>
      </c>
      <c r="F13" s="250"/>
      <c r="G13" s="250"/>
      <c r="H13" s="250"/>
      <c r="I13" s="250"/>
      <c r="J13" s="251"/>
      <c r="L13" s="29">
        <f>LEN(TRIM(E13))-LEN(SUBSTITUTE(E13," ",""))+1</f>
        <v>1</v>
      </c>
      <c r="M13" s="30" t="s">
        <v>32</v>
      </c>
    </row>
    <row r="14" spans="1:15" ht="29.25" customHeight="1">
      <c r="A14" s="244"/>
      <c r="B14" s="19" t="s">
        <v>25</v>
      </c>
      <c r="C14" s="245" t="s">
        <v>29</v>
      </c>
      <c r="D14" s="245"/>
      <c r="E14" s="247" t="s">
        <v>56</v>
      </c>
      <c r="F14" s="250"/>
      <c r="G14" s="250"/>
      <c r="H14" s="250"/>
      <c r="I14" s="250"/>
      <c r="J14" s="251"/>
      <c r="L14" s="23">
        <f>LEN(TRIM(E14))-LEN(SUBSTITUTE(E14," ",""))+1</f>
        <v>1</v>
      </c>
      <c r="M14" s="24" t="s">
        <v>32</v>
      </c>
    </row>
    <row r="15" spans="1:15" ht="38.25" customHeight="1">
      <c r="A15" s="188" t="s">
        <v>43</v>
      </c>
      <c r="B15" s="253" t="s">
        <v>37</v>
      </c>
      <c r="C15" s="254"/>
      <c r="D15" s="254"/>
      <c r="E15" s="254"/>
      <c r="F15" s="255" t="s">
        <v>36</v>
      </c>
      <c r="G15" s="256"/>
      <c r="H15" s="256"/>
      <c r="I15" s="256"/>
      <c r="J15" s="257"/>
    </row>
    <row r="16" spans="1:15" ht="12.75" customHeight="1">
      <c r="A16" s="252"/>
      <c r="B16" s="197" t="s">
        <v>56</v>
      </c>
      <c r="C16" s="258"/>
      <c r="D16" s="258"/>
      <c r="E16" s="258"/>
      <c r="F16" s="368" t="s">
        <v>300</v>
      </c>
      <c r="G16" s="369"/>
      <c r="H16" s="369"/>
      <c r="I16" s="369"/>
      <c r="J16" s="370"/>
    </row>
    <row r="17" spans="1:12" hidden="1">
      <c r="A17" s="252"/>
      <c r="B17" s="197" t="s">
        <v>56</v>
      </c>
      <c r="C17" s="258"/>
      <c r="D17" s="258"/>
      <c r="E17" s="258"/>
      <c r="F17" s="197"/>
      <c r="G17" s="197"/>
      <c r="H17" s="197"/>
      <c r="I17" s="197"/>
      <c r="J17" s="197"/>
    </row>
    <row r="18" spans="1:12" hidden="1">
      <c r="A18" s="244"/>
      <c r="B18" s="197"/>
      <c r="C18" s="258"/>
      <c r="D18" s="258"/>
      <c r="E18" s="258"/>
      <c r="F18" s="258"/>
      <c r="G18" s="258"/>
      <c r="H18" s="258"/>
      <c r="I18" s="258"/>
      <c r="J18" s="258"/>
    </row>
    <row r="19" spans="1:12" ht="14.25" customHeight="1">
      <c r="A19" s="188" t="s">
        <v>44</v>
      </c>
      <c r="B19" s="191" t="s">
        <v>7</v>
      </c>
      <c r="C19" s="192"/>
      <c r="D19" s="192"/>
      <c r="E19" s="192"/>
      <c r="F19" s="192"/>
      <c r="G19" s="192"/>
      <c r="H19" s="192"/>
      <c r="I19" s="192"/>
      <c r="J19" s="193"/>
    </row>
    <row r="20" spans="1:12" ht="61.5" customHeight="1">
      <c r="A20" s="189"/>
      <c r="B20" s="219"/>
      <c r="C20" s="219"/>
      <c r="D20" s="219"/>
      <c r="E20" s="31"/>
      <c r="F20" s="31"/>
      <c r="G20" s="31"/>
      <c r="H20" s="32" t="s">
        <v>51</v>
      </c>
      <c r="I20" s="32" t="s">
        <v>52</v>
      </c>
      <c r="J20" s="32" t="s">
        <v>53</v>
      </c>
    </row>
    <row r="21" spans="1:12" ht="15" customHeight="1">
      <c r="A21" s="189"/>
      <c r="B21" s="220" t="s">
        <v>407</v>
      </c>
      <c r="C21" s="221"/>
      <c r="D21" s="222"/>
      <c r="E21" s="33"/>
      <c r="F21" s="33"/>
      <c r="G21" s="33"/>
      <c r="H21" s="34"/>
      <c r="I21" s="34"/>
      <c r="J21" s="35"/>
    </row>
    <row r="22" spans="1:12">
      <c r="A22" s="189"/>
      <c r="B22" s="211" t="s">
        <v>54</v>
      </c>
      <c r="C22" s="211"/>
      <c r="D22" s="212"/>
      <c r="E22" s="36">
        <f>E25+E26</f>
        <v>8203520</v>
      </c>
      <c r="F22" s="36">
        <f t="shared" ref="F22:I22" si="0">F25+F26</f>
        <v>11460606</v>
      </c>
      <c r="G22" s="36">
        <f t="shared" si="0"/>
        <v>6958028</v>
      </c>
      <c r="H22" s="36"/>
      <c r="I22" s="36">
        <f t="shared" si="0"/>
        <v>6958028</v>
      </c>
      <c r="J22" s="36"/>
    </row>
    <row r="23" spans="1:12" ht="12.75" customHeight="1">
      <c r="A23" s="189"/>
      <c r="B23" s="198" t="s">
        <v>55</v>
      </c>
      <c r="C23" s="199"/>
      <c r="D23" s="199"/>
      <c r="E23" s="33">
        <v>26043</v>
      </c>
      <c r="F23" s="33">
        <v>26043</v>
      </c>
      <c r="G23" s="33">
        <v>26043</v>
      </c>
      <c r="H23" s="33"/>
      <c r="I23" s="33">
        <f>G23</f>
        <v>26043</v>
      </c>
      <c r="J23" s="38"/>
    </row>
    <row r="24" spans="1:12" ht="12.75" customHeight="1">
      <c r="A24" s="189"/>
      <c r="B24" s="198" t="s">
        <v>49</v>
      </c>
      <c r="C24" s="199"/>
      <c r="D24" s="199"/>
      <c r="E24" s="199"/>
      <c r="F24" s="199"/>
      <c r="G24" s="199"/>
      <c r="H24" s="199"/>
      <c r="I24" s="199"/>
      <c r="J24" s="238"/>
    </row>
    <row r="25" spans="1:12" ht="13.5" customHeight="1">
      <c r="A25" s="189"/>
      <c r="B25" s="239" t="s">
        <v>22</v>
      </c>
      <c r="C25" s="239"/>
      <c r="D25" s="240"/>
      <c r="E25" s="33">
        <v>0</v>
      </c>
      <c r="F25" s="33">
        <v>0</v>
      </c>
      <c r="G25" s="33">
        <v>0</v>
      </c>
      <c r="H25" s="33"/>
      <c r="I25" s="40">
        <v>0</v>
      </c>
      <c r="J25" s="38"/>
    </row>
    <row r="26" spans="1:12" ht="13.5" customHeight="1">
      <c r="A26" s="189"/>
      <c r="B26" s="239" t="s">
        <v>6</v>
      </c>
      <c r="C26" s="239"/>
      <c r="D26" s="240"/>
      <c r="E26" s="33">
        <v>8203520</v>
      </c>
      <c r="F26" s="33">
        <v>11460606</v>
      </c>
      <c r="G26" s="33">
        <v>6958028</v>
      </c>
      <c r="H26" s="33"/>
      <c r="I26" s="33">
        <f>G26</f>
        <v>6958028</v>
      </c>
      <c r="J26" s="38"/>
    </row>
    <row r="27" spans="1:12" ht="24" customHeight="1">
      <c r="A27" s="190"/>
      <c r="B27" s="211" t="s">
        <v>131</v>
      </c>
      <c r="C27" s="211"/>
      <c r="D27" s="212"/>
      <c r="E27" s="55" t="s">
        <v>56</v>
      </c>
      <c r="F27" s="55" t="s">
        <v>56</v>
      </c>
      <c r="G27" s="55" t="s">
        <v>56</v>
      </c>
      <c r="H27" s="55"/>
      <c r="I27" s="55" t="s">
        <v>56</v>
      </c>
      <c r="J27" s="56"/>
    </row>
    <row r="28" spans="1:12">
      <c r="A28" s="188" t="s">
        <v>45</v>
      </c>
      <c r="B28" s="213" t="s">
        <v>23</v>
      </c>
      <c r="C28" s="214"/>
      <c r="D28" s="214"/>
      <c r="E28" s="214"/>
      <c r="F28" s="214"/>
      <c r="G28" s="214"/>
      <c r="H28" s="214"/>
      <c r="I28" s="214"/>
      <c r="J28" s="215"/>
    </row>
    <row r="29" spans="1:12" ht="12.75" customHeight="1">
      <c r="A29" s="189"/>
      <c r="B29" s="216" t="s">
        <v>8</v>
      </c>
      <c r="C29" s="217"/>
      <c r="D29" s="218"/>
      <c r="E29" s="216" t="s">
        <v>9</v>
      </c>
      <c r="F29" s="217"/>
      <c r="G29" s="218"/>
      <c r="H29" s="57" t="s">
        <v>105</v>
      </c>
      <c r="I29" s="57" t="s">
        <v>117</v>
      </c>
      <c r="J29" s="57" t="s">
        <v>130</v>
      </c>
    </row>
    <row r="30" spans="1:12" s="101" customFormat="1" ht="48" customHeight="1">
      <c r="A30" s="189"/>
      <c r="B30" s="437" t="s">
        <v>111</v>
      </c>
      <c r="C30" s="438"/>
      <c r="D30" s="439"/>
      <c r="E30" s="437" t="s">
        <v>299</v>
      </c>
      <c r="F30" s="438"/>
      <c r="G30" s="439"/>
      <c r="H30" s="120">
        <v>100</v>
      </c>
      <c r="I30" s="120">
        <v>100</v>
      </c>
      <c r="J30" s="120">
        <v>100</v>
      </c>
      <c r="L30" s="102"/>
    </row>
    <row r="31" spans="1:12" ht="25.5" customHeight="1">
      <c r="A31" s="188" t="s">
        <v>46</v>
      </c>
      <c r="B31" s="191" t="s">
        <v>24</v>
      </c>
      <c r="C31" s="192"/>
      <c r="D31" s="192"/>
      <c r="E31" s="192"/>
      <c r="F31" s="192"/>
      <c r="G31" s="192"/>
      <c r="H31" s="192"/>
      <c r="I31" s="192"/>
      <c r="J31" s="193"/>
    </row>
    <row r="32" spans="1:12">
      <c r="A32" s="189"/>
      <c r="B32" s="60" t="s">
        <v>13</v>
      </c>
      <c r="C32" s="194"/>
      <c r="D32" s="195"/>
      <c r="E32" s="195"/>
      <c r="F32" s="195"/>
      <c r="G32" s="195"/>
      <c r="H32" s="195"/>
      <c r="I32" s="195"/>
      <c r="J32" s="196"/>
    </row>
    <row r="33" spans="1:10">
      <c r="A33" s="189"/>
      <c r="B33" s="60" t="s">
        <v>14</v>
      </c>
      <c r="C33" s="197"/>
      <c r="D33" s="197"/>
      <c r="E33" s="197"/>
      <c r="F33" s="197"/>
      <c r="G33" s="197"/>
      <c r="H33" s="197"/>
      <c r="I33" s="197"/>
      <c r="J33" s="197"/>
    </row>
    <row r="34" spans="1:10" ht="24.75" customHeight="1">
      <c r="A34" s="189"/>
      <c r="B34" s="60" t="s">
        <v>12</v>
      </c>
      <c r="C34" s="197"/>
      <c r="D34" s="197"/>
      <c r="E34" s="197"/>
      <c r="F34" s="197"/>
      <c r="G34" s="197"/>
      <c r="H34" s="197"/>
      <c r="I34" s="197"/>
      <c r="J34" s="197"/>
    </row>
    <row r="35" spans="1:10">
      <c r="A35" s="189"/>
      <c r="B35" s="198" t="s">
        <v>48</v>
      </c>
      <c r="C35" s="199"/>
      <c r="D35" s="199"/>
      <c r="E35" s="199"/>
      <c r="F35" s="199"/>
      <c r="G35" s="199"/>
      <c r="H35" s="199"/>
      <c r="I35" s="200"/>
      <c r="J35" s="201"/>
    </row>
    <row r="36" spans="1:10" ht="24" customHeight="1">
      <c r="A36" s="190"/>
      <c r="B36" s="202"/>
      <c r="C36" s="203"/>
      <c r="D36" s="203"/>
      <c r="E36" s="203"/>
      <c r="F36" s="203"/>
      <c r="G36" s="203"/>
      <c r="H36" s="203"/>
      <c r="I36" s="203"/>
      <c r="J36" s="204"/>
    </row>
    <row r="37" spans="1:10" ht="51" customHeight="1">
      <c r="A37" s="119" t="s">
        <v>47</v>
      </c>
      <c r="B37" s="181" t="s">
        <v>413</v>
      </c>
      <c r="C37" s="182"/>
      <c r="D37" s="182"/>
      <c r="E37" s="182"/>
      <c r="F37" s="182"/>
      <c r="G37" s="182"/>
      <c r="H37" s="182"/>
      <c r="I37" s="182"/>
      <c r="J37" s="183"/>
    </row>
    <row r="38" spans="1:10" ht="23.25" customHeight="1">
      <c r="B38" s="184"/>
      <c r="C38" s="184"/>
      <c r="D38" s="184"/>
      <c r="E38" s="184"/>
      <c r="F38" s="185"/>
      <c r="G38" s="185"/>
    </row>
    <row r="39" spans="1:10" ht="23.25" customHeight="1">
      <c r="B39" s="184" t="s">
        <v>119</v>
      </c>
      <c r="C39" s="184"/>
      <c r="D39" s="184"/>
      <c r="E39" s="184"/>
      <c r="F39" s="185"/>
      <c r="G39" s="185"/>
    </row>
    <row r="40" spans="1:10">
      <c r="B40" s="186" t="s">
        <v>20</v>
      </c>
      <c r="C40" s="186"/>
      <c r="D40" s="186"/>
      <c r="E40" s="186"/>
      <c r="F40" s="276"/>
      <c r="G40" s="276"/>
    </row>
    <row r="41" spans="1:10">
      <c r="B41" s="277" t="s">
        <v>68</v>
      </c>
      <c r="C41" s="277"/>
      <c r="D41" s="277"/>
      <c r="E41" s="277"/>
      <c r="F41" s="278"/>
      <c r="G41" s="278"/>
    </row>
    <row r="42" spans="1:10" ht="12.75" customHeight="1">
      <c r="B42" s="186" t="s">
        <v>410</v>
      </c>
      <c r="C42" s="186"/>
      <c r="D42" s="186"/>
      <c r="E42" s="186"/>
      <c r="F42" s="276"/>
      <c r="G42" s="276"/>
    </row>
    <row r="43" spans="1:10">
      <c r="B43" s="274"/>
      <c r="C43" s="275"/>
      <c r="D43" s="65"/>
      <c r="E43" s="65"/>
      <c r="F43" s="65"/>
      <c r="G43" s="65"/>
    </row>
    <row r="44" spans="1:10" ht="12.75" customHeight="1">
      <c r="B44" s="186" t="s">
        <v>411</v>
      </c>
      <c r="C44" s="276"/>
      <c r="D44" s="65"/>
      <c r="E44" s="65"/>
      <c r="F44" s="65"/>
      <c r="G44" s="65"/>
    </row>
    <row r="45" spans="1:10" ht="12.75" customHeight="1">
      <c r="B45" s="274" t="s">
        <v>69</v>
      </c>
      <c r="C45" s="275"/>
      <c r="D45" s="65"/>
      <c r="E45" s="65"/>
      <c r="F45" s="65"/>
      <c r="G45" s="65"/>
    </row>
    <row r="46" spans="1:10" ht="12.75" customHeight="1">
      <c r="B46" s="186" t="s">
        <v>27</v>
      </c>
      <c r="C46" s="276"/>
      <c r="D46" s="65"/>
      <c r="E46" s="65"/>
      <c r="F46" s="65"/>
      <c r="G46" s="65"/>
    </row>
    <row r="47" spans="1:10">
      <c r="A47" s="187" t="s">
        <v>409</v>
      </c>
      <c r="B47" s="187"/>
      <c r="C47" s="187"/>
      <c r="D47" s="187"/>
      <c r="E47" s="187"/>
      <c r="F47" s="187"/>
      <c r="G47" s="187"/>
      <c r="H47" s="187"/>
      <c r="I47" s="187"/>
      <c r="J47" s="187"/>
    </row>
  </sheetData>
  <mergeCells count="61">
    <mergeCell ref="B2:I2"/>
    <mergeCell ref="B4:C4"/>
    <mergeCell ref="D4:G4"/>
    <mergeCell ref="B5:C5"/>
    <mergeCell ref="B8:J8"/>
    <mergeCell ref="D5:J5"/>
    <mergeCell ref="L8:M8"/>
    <mergeCell ref="C11:J11"/>
    <mergeCell ref="B12:D12"/>
    <mergeCell ref="E12:J12"/>
    <mergeCell ref="C9:J9"/>
    <mergeCell ref="C10:J10"/>
    <mergeCell ref="A13:A14"/>
    <mergeCell ref="C13:D13"/>
    <mergeCell ref="E13:J13"/>
    <mergeCell ref="C14:D14"/>
    <mergeCell ref="E14:J14"/>
    <mergeCell ref="B17:E17"/>
    <mergeCell ref="F17:J17"/>
    <mergeCell ref="B18:E18"/>
    <mergeCell ref="F18:J18"/>
    <mergeCell ref="A19:A27"/>
    <mergeCell ref="B19:J19"/>
    <mergeCell ref="B20:D20"/>
    <mergeCell ref="B21:D21"/>
    <mergeCell ref="B22:D22"/>
    <mergeCell ref="B23:D23"/>
    <mergeCell ref="A15:A18"/>
    <mergeCell ref="B15:E15"/>
    <mergeCell ref="F15:J15"/>
    <mergeCell ref="B16:E16"/>
    <mergeCell ref="F16:J16"/>
    <mergeCell ref="B24:J24"/>
    <mergeCell ref="B25:D25"/>
    <mergeCell ref="B26:D26"/>
    <mergeCell ref="B27:D27"/>
    <mergeCell ref="A28:A30"/>
    <mergeCell ref="B28:J28"/>
    <mergeCell ref="B29:D29"/>
    <mergeCell ref="E29:G29"/>
    <mergeCell ref="E30:G30"/>
    <mergeCell ref="B30:D30"/>
    <mergeCell ref="B42:G42"/>
    <mergeCell ref="A31:A36"/>
    <mergeCell ref="B31:J31"/>
    <mergeCell ref="C32:J32"/>
    <mergeCell ref="C33:J33"/>
    <mergeCell ref="C34:J34"/>
    <mergeCell ref="B35:H35"/>
    <mergeCell ref="I35:J35"/>
    <mergeCell ref="B36:J36"/>
    <mergeCell ref="B37:J37"/>
    <mergeCell ref="B38:G38"/>
    <mergeCell ref="B39:G39"/>
    <mergeCell ref="B40:G40"/>
    <mergeCell ref="B41:G41"/>
    <mergeCell ref="B43:C43"/>
    <mergeCell ref="B44:C44"/>
    <mergeCell ref="B45:C45"/>
    <mergeCell ref="B46:C46"/>
    <mergeCell ref="A47:J47"/>
  </mergeCells>
  <dataValidations count="9">
    <dataValidation allowBlank="1" showInputMessage="1" showErrorMessage="1" prompt="Norāda Ministru kabineta vai Saeimas lēmumu, gadu, pasākuma kodu" sqref="B36:J36" xr:uid="{2364733D-DD72-4C34-8A50-5F3A72921FF0}"/>
    <dataValidation allowBlank="1" showInputMessage="1" showErrorMessage="1" prompt="Citē atbilstošo vidēja termiņa budžeta ietvara likuma pantu, punktu. " sqref="E12:J12" xr:uid="{769F554D-4E1C-451D-8DBA-800B9215D0D1}"/>
    <dataValidation allowBlank="1" showInputMessage="1" showErrorMessage="1" prompt="Norāda Valdības rīcības plāna punktu, kura izpildi nodrošinās attiecīgais prioritārais pasākums" sqref="C11:J11" xr:uid="{85F72188-180C-4DBD-8AA2-05F5DCFCC60D}"/>
    <dataValidation type="custom" errorStyle="information" allowBlank="1" showInputMessage="1" showErrorMessage="1" error="Ir ievadīti vairāk nekā 250 vārdi" prompt="ne vairāk kā 250 vārdu" sqref="C10:J10" xr:uid="{6724C991-E0CA-4CE1-BAE6-1E9409FC35EE}">
      <formula1>LEN(TRIM(C10))-LEN(SUBSTITUTE(C10," ",""))+1&lt;251</formula1>
    </dataValidation>
    <dataValidation type="custom" errorStyle="information" allowBlank="1" showInputMessage="1" showErrorMessage="1" error="Ir ievadīti vairāk nekā 200 vārdi" prompt="apraksts, ne vairāk kā 200 vārdu" sqref="E13:J14" xr:uid="{1D1206DC-04BA-4BAD-9D87-7C64E38A8423}">
      <formula1>LEN(TRIM(E13))-LEN(SUBSTITUTE(E13," ",""))+1&lt;201</formula1>
    </dataValidation>
    <dataValidation type="custom" errorStyle="information" allowBlank="1" showInputMessage="1" showErrorMessage="1" error="Ir ievadītas vairāk nekā 250 zīmes" prompt="ne vairāk kā 250 zīmju" sqref="C9:J9" xr:uid="{661F8950-3186-406A-ACEE-A0A6D8ECF4B2}">
      <formula1>LEN(TRIM(C9))&lt;=250</formula1>
    </dataValidation>
    <dataValidation errorStyle="information" allowBlank="1" showInputMessage="1" showErrorMessage="1" sqref="D5:I5" xr:uid="{DDCFBF01-3D5B-4264-8CD2-33341E40BF02}"/>
    <dataValidation type="whole" errorStyle="information" allowBlank="1" showInputMessage="1" showErrorMessage="1" error="Jāievada skaitlis" sqref="E21:J23" xr:uid="{7A6E6A5C-578C-46E2-BCBD-5A24B3BF821E}">
      <formula1>-1000000000000</formula1>
      <formula2>1000000000000</formula2>
    </dataValidation>
    <dataValidation type="whole" errorStyle="information" allowBlank="1" showInputMessage="1" showErrorMessage="1" error="Jāievada skaitlis" sqref="E25:J26" xr:uid="{49BC98F0-A1DA-49A1-8F11-E7DE4F9CBBDD}">
      <formula1>-100000000000000</formula1>
      <formula2>100000000000000</formula2>
    </dataValidation>
  </dataValidations>
  <pageMargins left="0.70866141732283472" right="0.70866141732283472" top="0.74803149606299213" bottom="0.74803149606299213"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Varētu būt kļūda" prompt="Izvēlieties no saraksta ietekmes variantu" xr:uid="{703C208B-92F7-4840-9003-BA182E6F97C6}">
          <x14:formula1>
            <xm:f>'\\vnozare.pri\vm\Redirect_profiles\VM_Sandra_Kasparenko\My Documents\Budzets_2019\Budzeta_projekts\Prioritarie_pasakumi_2019-2021\no_iestadem\NVD\PRECIZETS 30.07.2018\[PP_2019-2021_veidlapas-1_prioritate.xlsx]Šabloni'!#REF!</xm:f>
          </x14:formula1>
          <xm:sqref>C13:D13</xm:sqref>
        </x14:dataValidation>
        <x14:dataValidation type="list" errorStyle="information" allowBlank="1" showInputMessage="1" showErrorMessage="1" error="Varētu būt kļūda" prompt="Izvēlieties no saraksta atbilstošo variantu" xr:uid="{CFC66327-3D49-453D-A5BC-3ED292419E67}">
          <x14:formula1>
            <xm:f>'\\vnozare.pri\vm\Redirect_profiles\VM_Sandra_Kasparenko\My Documents\Budzets_2019\Budzeta_projekts\Prioritarie_pasakumi_2019-2021\no_iestadem\NVD\PRECIZETS 30.07.2018\[PP_2019-2021_veidlapas-1_prioritate.xlsx]Šabloni'!#REF!</xm:f>
          </x14:formula1>
          <xm:sqref>C14:D14</xm:sqref>
        </x14:dataValidation>
        <x14:dataValidation type="list" errorStyle="information" allowBlank="1" showInputMessage="1" showErrorMessage="1" error="iespējama kļūda" prompt="Izvēlieties no saraksta iestādi" xr:uid="{3CADA953-1062-45B7-9796-6ED137034732}">
          <x14:formula1>
            <xm:f>'\\vnozare.pri\vm\Redirect_profiles\VM_Sandra_Kasparenko\My Documents\Budzets_2019\Budzeta_projekts\Prioritarie_pasakumi_2019-2021\no_iestadem\NVD\PRECIZETS 30.07.2018\[PP_2019-2021_veidlapas-1_prioritate.xlsx]Šabloni'!#REF!</xm:f>
          </x14:formula1>
          <xm:sqref>D4:G4</xm:sqref>
        </x14:dataValidation>
        <x14:dataValidation type="list" allowBlank="1" showInputMessage="1" showErrorMessage="1" prompt="Izvēlieties no saraksta atbilstošo variantu" xr:uid="{9704A76C-FD8A-4944-8257-B9F3BE44004F}">
          <x14:formula1>
            <xm:f>'\\vnozare.pri\vm\Redirect_profiles\VM_Sandra_Kasparenko\My Documents\Budzets_2019\Budzeta_projekts\Prioritarie_pasakumi_2019-2021\no_iestadem\NVD\PRECIZETS 30.07.2018\[PP_2019-2021_veidlapas-1_prioritate.xlsx]Šabloni'!#REF!</xm:f>
          </x14:formula1>
          <xm:sqref>I35:J35</xm:sqref>
        </x14:dataValidation>
        <x14:dataValidation type="list" allowBlank="1" showInputMessage="1" showErrorMessage="1" prompt="Izvēlieties no saraksta veicamo darbību" xr:uid="{0713A837-1676-45D5-99D2-34FCD893D70A}">
          <x14:formula1>
            <xm:f>'\\vnozare.pri\vm\Redirect_profiles\VM_Sandra_Kasparenko\My Documents\Budzets_2019\Budzeta_projekts\Prioritarie_pasakumi_2019-2021\no_iestadem\NVD\PRECIZETS 30.07.2018\[PP_2019-2021_veidlapas-1_prioritate.xlsx]Šabloni'!#REF!</xm:f>
          </x14:formula1>
          <xm:sqref>C33:J33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E3FB2-E0AD-46C1-BCA4-79EA8170A5C0}">
  <dimension ref="A1:Q93"/>
  <sheetViews>
    <sheetView topLeftCell="A63" zoomScale="90" zoomScaleNormal="90" workbookViewId="0">
      <selection activeCell="M29" sqref="M29:O29"/>
    </sheetView>
  </sheetViews>
  <sheetFormatPr defaultColWidth="8.85546875" defaultRowHeight="12.75"/>
  <cols>
    <col min="1" max="1" width="3.5703125" style="7" customWidth="1"/>
    <col min="2" max="2" width="25.7109375" style="7" customWidth="1"/>
    <col min="3" max="3" width="13.7109375" style="7" customWidth="1"/>
    <col min="4" max="4" width="5.140625" style="7" customWidth="1"/>
    <col min="5" max="10" width="14.28515625" style="7" customWidth="1"/>
    <col min="11" max="11" width="8.85546875" style="7"/>
    <col min="12" max="12" width="8.85546875" style="8"/>
    <col min="13" max="16384" width="8.85546875" style="7"/>
  </cols>
  <sheetData>
    <row r="1" spans="1:15" hidden="1">
      <c r="A1" s="6" t="s">
        <v>0</v>
      </c>
      <c r="B1" s="6" t="s">
        <v>1</v>
      </c>
      <c r="C1" s="6"/>
      <c r="D1" s="6" t="s">
        <v>2</v>
      </c>
      <c r="E1" s="6" t="s">
        <v>3</v>
      </c>
      <c r="F1" s="6" t="s">
        <v>4</v>
      </c>
      <c r="G1" s="6" t="s">
        <v>5</v>
      </c>
    </row>
    <row r="2" spans="1:15" ht="15.75" customHeight="1">
      <c r="B2" s="267" t="s">
        <v>17</v>
      </c>
      <c r="C2" s="267"/>
      <c r="D2" s="267"/>
      <c r="E2" s="267"/>
      <c r="F2" s="267"/>
      <c r="G2" s="267"/>
      <c r="H2" s="267"/>
      <c r="I2" s="267"/>
      <c r="L2" s="7"/>
      <c r="M2" s="9"/>
    </row>
    <row r="3" spans="1:15" ht="13.5" customHeight="1">
      <c r="A3" s="10"/>
      <c r="B3" s="11"/>
      <c r="C3" s="11"/>
      <c r="D3" s="11"/>
      <c r="E3" s="11"/>
      <c r="F3" s="11"/>
      <c r="G3" s="11"/>
      <c r="H3" s="11"/>
      <c r="I3" s="11"/>
      <c r="L3" s="12"/>
      <c r="M3" s="9"/>
    </row>
    <row r="4" spans="1:15" ht="13.5" customHeight="1">
      <c r="A4" s="10"/>
      <c r="B4" s="268" t="s">
        <v>33</v>
      </c>
      <c r="C4" s="268"/>
      <c r="D4" s="269" t="s">
        <v>30</v>
      </c>
      <c r="E4" s="269"/>
      <c r="F4" s="269"/>
      <c r="G4" s="269"/>
      <c r="L4" s="12"/>
      <c r="M4" s="9"/>
    </row>
    <row r="5" spans="1:15" ht="18.75" customHeight="1">
      <c r="A5" s="10"/>
      <c r="B5" s="270" t="s">
        <v>18</v>
      </c>
      <c r="C5" s="270"/>
      <c r="D5" s="271" t="s">
        <v>203</v>
      </c>
      <c r="E5" s="271"/>
      <c r="F5" s="271"/>
      <c r="G5" s="271"/>
      <c r="H5" s="271"/>
      <c r="I5" s="271"/>
      <c r="J5" s="272"/>
      <c r="L5" s="12"/>
      <c r="M5" s="9"/>
    </row>
    <row r="6" spans="1:15">
      <c r="A6" s="10"/>
      <c r="B6" s="13" t="s">
        <v>10</v>
      </c>
      <c r="C6" s="14" t="s">
        <v>301</v>
      </c>
      <c r="D6" s="15"/>
      <c r="E6" s="15"/>
      <c r="F6" s="15"/>
      <c r="G6" s="15"/>
      <c r="H6" s="15"/>
      <c r="I6" s="15"/>
      <c r="L6" s="12"/>
      <c r="M6" s="9"/>
    </row>
    <row r="7" spans="1:15">
      <c r="A7" s="10"/>
      <c r="B7" s="10"/>
      <c r="C7" s="10"/>
      <c r="D7" s="16"/>
      <c r="E7" s="16"/>
      <c r="F7" s="16"/>
      <c r="L7" s="12"/>
      <c r="M7" s="9"/>
    </row>
    <row r="8" spans="1:15" ht="12.75" customHeight="1">
      <c r="A8" s="17" t="s">
        <v>11</v>
      </c>
      <c r="B8" s="273" t="s">
        <v>19</v>
      </c>
      <c r="C8" s="273"/>
      <c r="D8" s="273"/>
      <c r="E8" s="273"/>
      <c r="F8" s="273"/>
      <c r="G8" s="273"/>
      <c r="H8" s="273"/>
      <c r="I8" s="273"/>
      <c r="J8" s="273"/>
      <c r="L8" s="303" t="s">
        <v>50</v>
      </c>
      <c r="M8" s="280"/>
    </row>
    <row r="9" spans="1:15" ht="39" customHeight="1">
      <c r="A9" s="18" t="s">
        <v>38</v>
      </c>
      <c r="B9" s="19" t="s">
        <v>15</v>
      </c>
      <c r="C9" s="195" t="s">
        <v>121</v>
      </c>
      <c r="D9" s="195"/>
      <c r="E9" s="195"/>
      <c r="F9" s="195"/>
      <c r="G9" s="195"/>
      <c r="H9" s="195"/>
      <c r="I9" s="195"/>
      <c r="J9" s="196"/>
      <c r="L9" s="20">
        <f>LEN(TRIM(C9))</f>
        <v>340</v>
      </c>
      <c r="M9" s="21" t="s">
        <v>31</v>
      </c>
    </row>
    <row r="10" spans="1:15" ht="148.5" customHeight="1">
      <c r="A10" s="542" t="s">
        <v>39</v>
      </c>
      <c r="B10" s="536" t="s">
        <v>16</v>
      </c>
      <c r="C10" s="532" t="s">
        <v>412</v>
      </c>
      <c r="D10" s="260"/>
      <c r="E10" s="260"/>
      <c r="F10" s="260"/>
      <c r="G10" s="260"/>
      <c r="H10" s="260"/>
      <c r="I10" s="260"/>
      <c r="J10" s="393"/>
      <c r="L10" s="23">
        <f>LEN(TRIM(C10))-LEN(SUBSTITUTE(C10," ",""))+1</f>
        <v>104</v>
      </c>
      <c r="M10" s="24" t="s">
        <v>32</v>
      </c>
    </row>
    <row r="11" spans="1:15" ht="329.25" customHeight="1">
      <c r="A11" s="543"/>
      <c r="B11" s="537"/>
      <c r="C11" s="539" t="s">
        <v>302</v>
      </c>
      <c r="D11" s="540"/>
      <c r="E11" s="540"/>
      <c r="F11" s="540"/>
      <c r="G11" s="540"/>
      <c r="H11" s="540"/>
      <c r="I11" s="540"/>
      <c r="J11" s="541"/>
      <c r="L11" s="23">
        <f>LEN(TRIM(C11))-LEN(SUBSTITUTE(C11," ",""))+1</f>
        <v>228</v>
      </c>
      <c r="M11" s="24" t="s">
        <v>32</v>
      </c>
    </row>
    <row r="12" spans="1:15" ht="261.75" customHeight="1">
      <c r="A12" s="544"/>
      <c r="B12" s="538"/>
      <c r="C12" s="533" t="s">
        <v>303</v>
      </c>
      <c r="D12" s="534"/>
      <c r="E12" s="534"/>
      <c r="F12" s="534"/>
      <c r="G12" s="534"/>
      <c r="H12" s="534"/>
      <c r="I12" s="534"/>
      <c r="J12" s="535"/>
      <c r="L12" s="23">
        <f>LEN(TRIM(C12))-LEN(SUBSTITUTE(C12," ",""))+1</f>
        <v>159</v>
      </c>
      <c r="M12" s="24" t="s">
        <v>32</v>
      </c>
    </row>
    <row r="13" spans="1:15" ht="14.25" customHeight="1">
      <c r="A13" s="25" t="s">
        <v>40</v>
      </c>
      <c r="B13" s="26" t="s">
        <v>21</v>
      </c>
      <c r="C13" s="309" t="s">
        <v>56</v>
      </c>
      <c r="D13" s="261"/>
      <c r="E13" s="261"/>
      <c r="F13" s="261"/>
      <c r="G13" s="261"/>
      <c r="H13" s="261"/>
      <c r="I13" s="261"/>
      <c r="J13" s="262"/>
      <c r="L13" s="12"/>
      <c r="M13" s="9"/>
    </row>
    <row r="14" spans="1:15" ht="78.75" customHeight="1">
      <c r="A14" s="18" t="s">
        <v>41</v>
      </c>
      <c r="B14" s="263" t="s">
        <v>28</v>
      </c>
      <c r="C14" s="264"/>
      <c r="D14" s="264"/>
      <c r="E14" s="265" t="s">
        <v>406</v>
      </c>
      <c r="F14" s="266"/>
      <c r="G14" s="266"/>
      <c r="H14" s="266"/>
      <c r="I14" s="266"/>
      <c r="J14" s="266"/>
      <c r="K14" s="27"/>
      <c r="L14" s="9"/>
      <c r="M14" s="9"/>
      <c r="N14" s="28"/>
      <c r="O14" s="28"/>
    </row>
    <row r="15" spans="1:15" ht="63.75" customHeight="1">
      <c r="A15" s="243" t="s">
        <v>42</v>
      </c>
      <c r="B15" s="19" t="s">
        <v>26</v>
      </c>
      <c r="C15" s="245" t="s">
        <v>34</v>
      </c>
      <c r="D15" s="246"/>
      <c r="E15" s="247" t="s">
        <v>127</v>
      </c>
      <c r="F15" s="248"/>
      <c r="G15" s="248"/>
      <c r="H15" s="248"/>
      <c r="I15" s="248"/>
      <c r="J15" s="249"/>
      <c r="L15" s="29">
        <f>LEN(TRIM(E15))-LEN(SUBSTITUTE(E15," ",""))+1</f>
        <v>40</v>
      </c>
      <c r="M15" s="30" t="s">
        <v>32</v>
      </c>
    </row>
    <row r="16" spans="1:15" ht="29.25" customHeight="1">
      <c r="A16" s="244"/>
      <c r="B16" s="19" t="s">
        <v>25</v>
      </c>
      <c r="C16" s="245" t="s">
        <v>29</v>
      </c>
      <c r="D16" s="245"/>
      <c r="E16" s="247" t="s">
        <v>56</v>
      </c>
      <c r="F16" s="250"/>
      <c r="G16" s="250"/>
      <c r="H16" s="250"/>
      <c r="I16" s="250"/>
      <c r="J16" s="251"/>
      <c r="L16" s="23">
        <f>LEN(TRIM(E16))-LEN(SUBSTITUTE(E16," ",""))+1</f>
        <v>1</v>
      </c>
      <c r="M16" s="24" t="s">
        <v>32</v>
      </c>
    </row>
    <row r="17" spans="1:14" ht="38.25" customHeight="1">
      <c r="A17" s="188" t="s">
        <v>43</v>
      </c>
      <c r="B17" s="253" t="s">
        <v>37</v>
      </c>
      <c r="C17" s="254"/>
      <c r="D17" s="254"/>
      <c r="E17" s="254"/>
      <c r="F17" s="255" t="s">
        <v>36</v>
      </c>
      <c r="G17" s="256"/>
      <c r="H17" s="256"/>
      <c r="I17" s="256"/>
      <c r="J17" s="257"/>
    </row>
    <row r="18" spans="1:14">
      <c r="A18" s="252"/>
      <c r="B18" s="197" t="s">
        <v>56</v>
      </c>
      <c r="C18" s="258"/>
      <c r="D18" s="258"/>
      <c r="E18" s="258"/>
      <c r="F18" s="195" t="s">
        <v>58</v>
      </c>
      <c r="G18" s="195"/>
      <c r="H18" s="195"/>
      <c r="I18" s="195"/>
      <c r="J18" s="196"/>
    </row>
    <row r="19" spans="1:14">
      <c r="A19" s="252"/>
      <c r="B19" s="197" t="s">
        <v>56</v>
      </c>
      <c r="C19" s="258"/>
      <c r="D19" s="258"/>
      <c r="E19" s="258"/>
      <c r="F19" s="197" t="s">
        <v>79</v>
      </c>
      <c r="G19" s="197"/>
      <c r="H19" s="197"/>
      <c r="I19" s="197"/>
      <c r="J19" s="197"/>
    </row>
    <row r="20" spans="1:14" hidden="1">
      <c r="A20" s="244"/>
      <c r="B20" s="197"/>
      <c r="C20" s="258"/>
      <c r="D20" s="258"/>
      <c r="E20" s="258"/>
      <c r="F20" s="258"/>
      <c r="G20" s="258"/>
      <c r="H20" s="258"/>
      <c r="I20" s="258"/>
      <c r="J20" s="258"/>
    </row>
    <row r="21" spans="1:14" ht="14.25" customHeight="1">
      <c r="A21" s="188" t="s">
        <v>44</v>
      </c>
      <c r="B21" s="191" t="s">
        <v>7</v>
      </c>
      <c r="C21" s="192"/>
      <c r="D21" s="192"/>
      <c r="E21" s="192"/>
      <c r="F21" s="192"/>
      <c r="G21" s="192"/>
      <c r="H21" s="192"/>
      <c r="I21" s="192"/>
      <c r="J21" s="193"/>
    </row>
    <row r="22" spans="1:14" ht="61.5" customHeight="1">
      <c r="A22" s="189"/>
      <c r="B22" s="219"/>
      <c r="C22" s="219"/>
      <c r="D22" s="219"/>
      <c r="E22" s="31" t="s">
        <v>105</v>
      </c>
      <c r="F22" s="31" t="s">
        <v>117</v>
      </c>
      <c r="G22" s="31" t="s">
        <v>130</v>
      </c>
      <c r="H22" s="32" t="s">
        <v>51</v>
      </c>
      <c r="I22" s="32" t="s">
        <v>52</v>
      </c>
      <c r="J22" s="32" t="s">
        <v>53</v>
      </c>
    </row>
    <row r="23" spans="1:14" ht="15" customHeight="1">
      <c r="A23" s="189"/>
      <c r="B23" s="220" t="s">
        <v>407</v>
      </c>
      <c r="C23" s="221"/>
      <c r="D23" s="222"/>
      <c r="E23" s="33"/>
      <c r="F23" s="33"/>
      <c r="G23" s="33"/>
      <c r="H23" s="34"/>
      <c r="I23" s="34"/>
      <c r="J23" s="35"/>
    </row>
    <row r="24" spans="1:14">
      <c r="A24" s="189"/>
      <c r="B24" s="211" t="s">
        <v>54</v>
      </c>
      <c r="C24" s="211"/>
      <c r="D24" s="212"/>
      <c r="E24" s="36">
        <f>E27+E28</f>
        <v>132643797</v>
      </c>
      <c r="F24" s="36">
        <f t="shared" ref="F24:I24" si="0">F27+F28</f>
        <v>115108444</v>
      </c>
      <c r="G24" s="36">
        <f t="shared" si="0"/>
        <v>116070155</v>
      </c>
      <c r="H24" s="36"/>
      <c r="I24" s="36">
        <f t="shared" si="0"/>
        <v>116070155</v>
      </c>
      <c r="J24" s="36"/>
    </row>
    <row r="25" spans="1:14" ht="12.75" customHeight="1">
      <c r="A25" s="189"/>
      <c r="B25" s="198" t="s">
        <v>55</v>
      </c>
      <c r="C25" s="199"/>
      <c r="D25" s="199"/>
      <c r="E25" s="33">
        <v>0</v>
      </c>
      <c r="F25" s="33">
        <v>0</v>
      </c>
      <c r="G25" s="33">
        <v>0</v>
      </c>
      <c r="H25" s="33"/>
      <c r="I25" s="33">
        <v>0</v>
      </c>
      <c r="J25" s="38"/>
    </row>
    <row r="26" spans="1:14" ht="12.75" customHeight="1">
      <c r="A26" s="189"/>
      <c r="B26" s="198" t="s">
        <v>49</v>
      </c>
      <c r="C26" s="199"/>
      <c r="D26" s="199"/>
      <c r="E26" s="199"/>
      <c r="F26" s="199"/>
      <c r="G26" s="199"/>
      <c r="H26" s="199"/>
      <c r="I26" s="199"/>
      <c r="J26" s="238"/>
    </row>
    <row r="27" spans="1:14" ht="13.5" customHeight="1">
      <c r="A27" s="189"/>
      <c r="B27" s="239" t="s">
        <v>22</v>
      </c>
      <c r="C27" s="239"/>
      <c r="D27" s="240"/>
      <c r="E27" s="33"/>
      <c r="F27" s="33"/>
      <c r="G27" s="33"/>
      <c r="H27" s="33"/>
      <c r="I27" s="40">
        <f>G27</f>
        <v>0</v>
      </c>
      <c r="J27" s="38"/>
    </row>
    <row r="28" spans="1:14" ht="13.5" customHeight="1">
      <c r="A28" s="189"/>
      <c r="B28" s="239" t="s">
        <v>6</v>
      </c>
      <c r="C28" s="239"/>
      <c r="D28" s="240"/>
      <c r="E28" s="33">
        <v>132643797</v>
      </c>
      <c r="F28" s="33">
        <v>115108444</v>
      </c>
      <c r="G28" s="33">
        <v>116070155</v>
      </c>
      <c r="H28" s="33"/>
      <c r="I28" s="33">
        <f>G28</f>
        <v>116070155</v>
      </c>
      <c r="J28" s="38"/>
    </row>
    <row r="29" spans="1:14" ht="24" customHeight="1">
      <c r="A29" s="190"/>
      <c r="B29" s="211" t="s">
        <v>131</v>
      </c>
      <c r="C29" s="211"/>
      <c r="D29" s="212"/>
      <c r="E29" s="55" t="s">
        <v>56</v>
      </c>
      <c r="F29" s="55" t="s">
        <v>56</v>
      </c>
      <c r="G29" s="55" t="s">
        <v>56</v>
      </c>
      <c r="H29" s="55"/>
      <c r="I29" s="55" t="s">
        <v>56</v>
      </c>
      <c r="J29" s="56"/>
    </row>
    <row r="30" spans="1:14">
      <c r="A30" s="188" t="s">
        <v>45</v>
      </c>
      <c r="B30" s="213" t="s">
        <v>23</v>
      </c>
      <c r="C30" s="214"/>
      <c r="D30" s="214"/>
      <c r="E30" s="214"/>
      <c r="F30" s="214"/>
      <c r="G30" s="214"/>
      <c r="H30" s="214"/>
      <c r="I30" s="214"/>
      <c r="J30" s="215"/>
    </row>
    <row r="31" spans="1:14" ht="12.75" customHeight="1">
      <c r="A31" s="189"/>
      <c r="B31" s="216" t="s">
        <v>8</v>
      </c>
      <c r="C31" s="217"/>
      <c r="D31" s="218"/>
      <c r="E31" s="216" t="s">
        <v>9</v>
      </c>
      <c r="F31" s="217"/>
      <c r="G31" s="218"/>
      <c r="H31" s="57" t="s">
        <v>105</v>
      </c>
      <c r="I31" s="57" t="s">
        <v>117</v>
      </c>
      <c r="J31" s="57" t="s">
        <v>130</v>
      </c>
    </row>
    <row r="32" spans="1:14" s="89" customFormat="1" ht="29.25" customHeight="1">
      <c r="A32" s="189"/>
      <c r="B32" s="474" t="s">
        <v>305</v>
      </c>
      <c r="C32" s="475"/>
      <c r="D32" s="476"/>
      <c r="E32" s="474" t="s">
        <v>306</v>
      </c>
      <c r="F32" s="475"/>
      <c r="G32" s="476"/>
      <c r="H32" s="86">
        <v>38</v>
      </c>
      <c r="I32" s="86">
        <v>38</v>
      </c>
      <c r="J32" s="86">
        <v>38</v>
      </c>
      <c r="K32" s="87"/>
      <c r="L32" s="88"/>
      <c r="M32" s="87"/>
      <c r="N32" s="87"/>
    </row>
    <row r="33" spans="1:15" s="89" customFormat="1" ht="14.25" customHeight="1">
      <c r="A33" s="189"/>
      <c r="B33" s="484" t="s">
        <v>307</v>
      </c>
      <c r="C33" s="485"/>
      <c r="D33" s="486"/>
      <c r="E33" s="484" t="s">
        <v>306</v>
      </c>
      <c r="F33" s="485"/>
      <c r="G33" s="486"/>
      <c r="H33" s="490">
        <v>38</v>
      </c>
      <c r="I33" s="490">
        <v>38</v>
      </c>
      <c r="J33" s="490">
        <v>38</v>
      </c>
      <c r="K33" s="87"/>
      <c r="L33" s="88"/>
      <c r="M33" s="87"/>
      <c r="N33" s="87"/>
    </row>
    <row r="34" spans="1:15" s="89" customFormat="1" ht="15" customHeight="1">
      <c r="A34" s="189"/>
      <c r="B34" s="487"/>
      <c r="C34" s="488"/>
      <c r="D34" s="489"/>
      <c r="E34" s="487"/>
      <c r="F34" s="488"/>
      <c r="G34" s="489"/>
      <c r="H34" s="491"/>
      <c r="I34" s="491"/>
      <c r="J34" s="491"/>
      <c r="K34" s="87"/>
      <c r="L34" s="88"/>
      <c r="M34" s="87"/>
      <c r="N34" s="87"/>
    </row>
    <row r="35" spans="1:15" s="89" customFormat="1" ht="28.5" customHeight="1">
      <c r="A35" s="189"/>
      <c r="B35" s="474" t="s">
        <v>338</v>
      </c>
      <c r="C35" s="475"/>
      <c r="D35" s="476"/>
      <c r="E35" s="474" t="s">
        <v>306</v>
      </c>
      <c r="F35" s="475"/>
      <c r="G35" s="476"/>
      <c r="H35" s="86">
        <v>60</v>
      </c>
      <c r="I35" s="86">
        <v>60</v>
      </c>
      <c r="J35" s="86">
        <v>60</v>
      </c>
      <c r="K35" s="87"/>
      <c r="L35" s="88"/>
      <c r="M35" s="87"/>
      <c r="N35" s="87"/>
    </row>
    <row r="36" spans="1:15" s="89" customFormat="1" ht="27.75" customHeight="1">
      <c r="A36" s="189"/>
      <c r="B36" s="492" t="s">
        <v>339</v>
      </c>
      <c r="C36" s="493"/>
      <c r="D36" s="494"/>
      <c r="E36" s="492" t="s">
        <v>308</v>
      </c>
      <c r="F36" s="493"/>
      <c r="G36" s="494"/>
      <c r="H36" s="90">
        <v>1834</v>
      </c>
      <c r="I36" s="90">
        <v>1834</v>
      </c>
      <c r="J36" s="90">
        <v>1834</v>
      </c>
      <c r="K36" s="87"/>
      <c r="L36" s="88"/>
      <c r="M36" s="87"/>
      <c r="N36" s="87"/>
    </row>
    <row r="37" spans="1:15" s="89" customFormat="1" ht="15" customHeight="1">
      <c r="A37" s="189"/>
      <c r="B37" s="492" t="s">
        <v>309</v>
      </c>
      <c r="C37" s="493"/>
      <c r="D37" s="494"/>
      <c r="E37" s="492" t="s">
        <v>310</v>
      </c>
      <c r="F37" s="493"/>
      <c r="G37" s="494"/>
      <c r="H37" s="91">
        <v>409908.66</v>
      </c>
      <c r="I37" s="91">
        <v>409908.66</v>
      </c>
      <c r="J37" s="91">
        <v>409908.66</v>
      </c>
      <c r="K37" s="87"/>
      <c r="L37" s="88"/>
      <c r="M37" s="87"/>
      <c r="N37" s="87"/>
    </row>
    <row r="38" spans="1:15" s="89" customFormat="1" ht="15" customHeight="1">
      <c r="A38" s="189"/>
      <c r="B38" s="495" t="s">
        <v>311</v>
      </c>
      <c r="C38" s="496"/>
      <c r="D38" s="497"/>
      <c r="E38" s="498" t="s">
        <v>310</v>
      </c>
      <c r="F38" s="499"/>
      <c r="G38" s="500"/>
      <c r="H38" s="92">
        <v>482215</v>
      </c>
      <c r="I38" s="93">
        <v>482215</v>
      </c>
      <c r="J38" s="93">
        <v>482215</v>
      </c>
      <c r="K38" s="87"/>
      <c r="L38" s="88"/>
      <c r="M38" s="87"/>
      <c r="N38" s="87"/>
    </row>
    <row r="39" spans="1:15" s="89" customFormat="1" ht="15" customHeight="1">
      <c r="A39" s="189"/>
      <c r="B39" s="474" t="s">
        <v>312</v>
      </c>
      <c r="C39" s="475"/>
      <c r="D39" s="476"/>
      <c r="E39" s="474" t="s">
        <v>313</v>
      </c>
      <c r="F39" s="475"/>
      <c r="G39" s="476"/>
      <c r="H39" s="94">
        <v>6585</v>
      </c>
      <c r="I39" s="94">
        <v>6585</v>
      </c>
      <c r="J39" s="94">
        <v>6585</v>
      </c>
      <c r="K39" s="87"/>
      <c r="L39" s="88"/>
      <c r="M39" s="87"/>
      <c r="N39" s="87"/>
    </row>
    <row r="40" spans="1:15" s="89" customFormat="1" ht="15" customHeight="1">
      <c r="A40" s="189"/>
      <c r="B40" s="474" t="s">
        <v>314</v>
      </c>
      <c r="C40" s="475"/>
      <c r="D40" s="476"/>
      <c r="E40" s="474" t="s">
        <v>315</v>
      </c>
      <c r="F40" s="475"/>
      <c r="G40" s="476"/>
      <c r="H40" s="94">
        <v>623811</v>
      </c>
      <c r="I40" s="94">
        <v>623811</v>
      </c>
      <c r="J40" s="94">
        <v>623811</v>
      </c>
      <c r="K40" s="87"/>
      <c r="L40" s="88"/>
      <c r="M40" s="87"/>
      <c r="N40" s="87"/>
    </row>
    <row r="41" spans="1:15" s="89" customFormat="1" ht="15" customHeight="1">
      <c r="A41" s="189"/>
      <c r="B41" s="516" t="s">
        <v>316</v>
      </c>
      <c r="C41" s="517"/>
      <c r="D41" s="518"/>
      <c r="E41" s="516" t="s">
        <v>317</v>
      </c>
      <c r="F41" s="517"/>
      <c r="G41" s="518"/>
      <c r="H41" s="95">
        <v>64550</v>
      </c>
      <c r="I41" s="95">
        <v>77460</v>
      </c>
      <c r="J41" s="95">
        <v>90370</v>
      </c>
      <c r="K41" s="87"/>
      <c r="L41" s="88"/>
      <c r="M41" s="87"/>
      <c r="N41" s="87"/>
    </row>
    <row r="42" spans="1:15" s="89" customFormat="1" ht="26.25" customHeight="1">
      <c r="A42" s="189"/>
      <c r="B42" s="516" t="s">
        <v>318</v>
      </c>
      <c r="C42" s="517"/>
      <c r="D42" s="518"/>
      <c r="E42" s="516" t="s">
        <v>319</v>
      </c>
      <c r="F42" s="517"/>
      <c r="G42" s="518"/>
      <c r="H42" s="95">
        <v>448</v>
      </c>
      <c r="I42" s="95">
        <v>448</v>
      </c>
      <c r="J42" s="95">
        <v>448</v>
      </c>
      <c r="K42" s="87"/>
      <c r="L42" s="88"/>
      <c r="M42" s="87"/>
      <c r="N42" s="87"/>
    </row>
    <row r="43" spans="1:15" s="89" customFormat="1" ht="49.5" customHeight="1">
      <c r="A43" s="189"/>
      <c r="B43" s="519" t="s">
        <v>320</v>
      </c>
      <c r="C43" s="520"/>
      <c r="D43" s="521"/>
      <c r="E43" s="522" t="s">
        <v>321</v>
      </c>
      <c r="F43" s="522"/>
      <c r="G43" s="522"/>
      <c r="H43" s="96">
        <v>260</v>
      </c>
      <c r="I43" s="96">
        <v>260</v>
      </c>
      <c r="J43" s="96">
        <v>260</v>
      </c>
      <c r="K43" s="87"/>
      <c r="L43" s="88"/>
      <c r="M43" s="87"/>
      <c r="N43" s="87"/>
    </row>
    <row r="44" spans="1:15" s="89" customFormat="1" ht="56.25" customHeight="1">
      <c r="A44" s="189"/>
      <c r="B44" s="519" t="s">
        <v>322</v>
      </c>
      <c r="C44" s="520"/>
      <c r="D44" s="521"/>
      <c r="E44" s="522" t="s">
        <v>323</v>
      </c>
      <c r="F44" s="522"/>
      <c r="G44" s="522"/>
      <c r="H44" s="96">
        <v>260</v>
      </c>
      <c r="I44" s="96">
        <v>260</v>
      </c>
      <c r="J44" s="96">
        <v>260</v>
      </c>
      <c r="K44" s="87"/>
      <c r="L44" s="88"/>
      <c r="M44" s="87"/>
      <c r="N44" s="87"/>
    </row>
    <row r="45" spans="1:15" s="89" customFormat="1" ht="30.75" customHeight="1">
      <c r="A45" s="189"/>
      <c r="B45" s="523" t="s">
        <v>324</v>
      </c>
      <c r="C45" s="524"/>
      <c r="D45" s="525"/>
      <c r="E45" s="526" t="s">
        <v>325</v>
      </c>
      <c r="F45" s="526"/>
      <c r="G45" s="526"/>
      <c r="H45" s="94">
        <v>77341</v>
      </c>
      <c r="I45" s="94">
        <f>H45</f>
        <v>77341</v>
      </c>
      <c r="J45" s="94">
        <f>H45</f>
        <v>77341</v>
      </c>
      <c r="K45" s="87"/>
      <c r="L45" s="88"/>
      <c r="M45" s="87"/>
      <c r="N45" s="87"/>
    </row>
    <row r="46" spans="1:15" s="89" customFormat="1" ht="30.75" customHeight="1">
      <c r="A46" s="189"/>
      <c r="B46" s="516" t="s">
        <v>326</v>
      </c>
      <c r="C46" s="517"/>
      <c r="D46" s="518"/>
      <c r="E46" s="516" t="s">
        <v>327</v>
      </c>
      <c r="F46" s="517"/>
      <c r="G46" s="518"/>
      <c r="H46" s="95">
        <v>2000</v>
      </c>
      <c r="I46" s="95">
        <v>2000</v>
      </c>
      <c r="J46" s="95">
        <v>2000</v>
      </c>
      <c r="K46" s="87"/>
      <c r="L46" s="88"/>
      <c r="M46" s="87"/>
      <c r="N46" s="87"/>
    </row>
    <row r="47" spans="1:15" s="89" customFormat="1" ht="19.5" customHeight="1">
      <c r="A47" s="189"/>
      <c r="B47" s="501" t="s">
        <v>328</v>
      </c>
      <c r="C47" s="502"/>
      <c r="D47" s="503"/>
      <c r="E47" s="504" t="s">
        <v>329</v>
      </c>
      <c r="F47" s="505"/>
      <c r="G47" s="506"/>
      <c r="H47" s="97">
        <v>766689.75</v>
      </c>
      <c r="I47" s="97">
        <v>766689.75</v>
      </c>
      <c r="J47" s="97">
        <v>766689.75</v>
      </c>
      <c r="K47" s="87"/>
      <c r="L47" s="88"/>
      <c r="M47" s="87"/>
      <c r="N47" s="87"/>
    </row>
    <row r="48" spans="1:15" s="87" customFormat="1" ht="43.5" customHeight="1">
      <c r="A48" s="189"/>
      <c r="B48" s="507" t="s">
        <v>330</v>
      </c>
      <c r="C48" s="508"/>
      <c r="D48" s="509"/>
      <c r="E48" s="474" t="s">
        <v>331</v>
      </c>
      <c r="F48" s="475"/>
      <c r="G48" s="476"/>
      <c r="H48" s="94">
        <v>66892</v>
      </c>
      <c r="I48" s="94">
        <v>66892</v>
      </c>
      <c r="J48" s="94">
        <v>66892</v>
      </c>
      <c r="L48" s="88"/>
      <c r="O48" s="89"/>
    </row>
    <row r="49" spans="1:17" s="87" customFormat="1" ht="26.25" customHeight="1">
      <c r="A49" s="189"/>
      <c r="B49" s="507" t="s">
        <v>332</v>
      </c>
      <c r="C49" s="508"/>
      <c r="D49" s="509"/>
      <c r="E49" s="474" t="s">
        <v>327</v>
      </c>
      <c r="F49" s="475"/>
      <c r="G49" s="476"/>
      <c r="H49" s="94">
        <v>15032</v>
      </c>
      <c r="I49" s="94">
        <v>15032</v>
      </c>
      <c r="J49" s="94">
        <v>15032</v>
      </c>
    </row>
    <row r="50" spans="1:17" s="87" customFormat="1" ht="41.25" customHeight="1">
      <c r="A50" s="189"/>
      <c r="B50" s="510" t="s">
        <v>333</v>
      </c>
      <c r="C50" s="511"/>
      <c r="D50" s="512"/>
      <c r="E50" s="513" t="s">
        <v>319</v>
      </c>
      <c r="F50" s="514"/>
      <c r="G50" s="515"/>
      <c r="H50" s="98">
        <v>1262</v>
      </c>
      <c r="I50" s="99">
        <v>1262</v>
      </c>
      <c r="J50" s="99">
        <v>1262</v>
      </c>
    </row>
    <row r="51" spans="1:17" s="87" customFormat="1" ht="26.25" customHeight="1">
      <c r="A51" s="189"/>
      <c r="B51" s="510" t="s">
        <v>340</v>
      </c>
      <c r="C51" s="511"/>
      <c r="D51" s="512"/>
      <c r="E51" s="513" t="s">
        <v>310</v>
      </c>
      <c r="F51" s="514"/>
      <c r="G51" s="515"/>
      <c r="H51" s="98">
        <v>58952</v>
      </c>
      <c r="I51" s="98">
        <v>58952</v>
      </c>
      <c r="J51" s="98">
        <v>58952</v>
      </c>
    </row>
    <row r="52" spans="1:17" s="87" customFormat="1" ht="21" customHeight="1">
      <c r="A52" s="189"/>
      <c r="B52" s="474" t="s">
        <v>334</v>
      </c>
      <c r="C52" s="475"/>
      <c r="D52" s="476"/>
      <c r="E52" s="474" t="s">
        <v>335</v>
      </c>
      <c r="F52" s="475"/>
      <c r="G52" s="476"/>
      <c r="H52" s="94">
        <v>3600</v>
      </c>
      <c r="I52" s="94">
        <v>3600</v>
      </c>
      <c r="J52" s="94">
        <v>3600</v>
      </c>
    </row>
    <row r="53" spans="1:17" s="87" customFormat="1" ht="26.25" customHeight="1">
      <c r="A53" s="189"/>
      <c r="B53" s="474" t="s">
        <v>336</v>
      </c>
      <c r="C53" s="527"/>
      <c r="D53" s="528"/>
      <c r="E53" s="474" t="s">
        <v>337</v>
      </c>
      <c r="F53" s="475"/>
      <c r="G53" s="476"/>
      <c r="H53" s="94">
        <v>2520</v>
      </c>
      <c r="I53" s="94">
        <v>2520</v>
      </c>
      <c r="J53" s="94">
        <v>2520</v>
      </c>
      <c r="L53" s="88"/>
      <c r="O53" s="89"/>
    </row>
    <row r="54" spans="1:17" s="101" customFormat="1" ht="24.75" customHeight="1">
      <c r="A54" s="189"/>
      <c r="B54" s="480" t="s">
        <v>125</v>
      </c>
      <c r="C54" s="481"/>
      <c r="D54" s="482"/>
      <c r="E54" s="483" t="s">
        <v>126</v>
      </c>
      <c r="F54" s="483"/>
      <c r="G54" s="483"/>
      <c r="H54" s="100">
        <v>94312</v>
      </c>
      <c r="I54" s="100">
        <v>94312</v>
      </c>
      <c r="J54" s="100">
        <v>94312</v>
      </c>
      <c r="L54" s="102"/>
    </row>
    <row r="55" spans="1:17" s="66" customFormat="1" ht="27" customHeight="1">
      <c r="A55" s="189"/>
      <c r="B55" s="284" t="s">
        <v>123</v>
      </c>
      <c r="C55" s="285"/>
      <c r="D55" s="286"/>
      <c r="E55" s="284" t="s">
        <v>124</v>
      </c>
      <c r="F55" s="285"/>
      <c r="G55" s="286"/>
      <c r="H55" s="103">
        <v>190193</v>
      </c>
      <c r="I55" s="103">
        <v>588690</v>
      </c>
      <c r="J55" s="103">
        <v>914384</v>
      </c>
      <c r="K55" s="279"/>
      <c r="L55" s="280"/>
      <c r="M55" s="280"/>
      <c r="N55" s="280"/>
      <c r="O55" s="280"/>
      <c r="P55" s="280"/>
      <c r="Q55" s="280"/>
    </row>
    <row r="56" spans="1:17" s="101" customFormat="1" ht="24.75" customHeight="1">
      <c r="A56" s="189"/>
      <c r="B56" s="480" t="s">
        <v>125</v>
      </c>
      <c r="C56" s="481"/>
      <c r="D56" s="482"/>
      <c r="E56" s="483" t="s">
        <v>126</v>
      </c>
      <c r="F56" s="483"/>
      <c r="G56" s="483"/>
      <c r="H56" s="100">
        <v>94312</v>
      </c>
      <c r="I56" s="100">
        <v>94312</v>
      </c>
      <c r="J56" s="100">
        <v>94312</v>
      </c>
      <c r="L56" s="102"/>
    </row>
    <row r="57" spans="1:17" s="66" customFormat="1" ht="27" customHeight="1">
      <c r="A57" s="189"/>
      <c r="B57" s="284" t="s">
        <v>123</v>
      </c>
      <c r="C57" s="285"/>
      <c r="D57" s="286"/>
      <c r="E57" s="284" t="s">
        <v>124</v>
      </c>
      <c r="F57" s="285"/>
      <c r="G57" s="286"/>
      <c r="H57" s="103">
        <v>190193</v>
      </c>
      <c r="I57" s="103">
        <v>588690</v>
      </c>
      <c r="J57" s="103">
        <v>914384</v>
      </c>
      <c r="K57" s="279"/>
      <c r="L57" s="280"/>
      <c r="M57" s="280"/>
      <c r="N57" s="280"/>
      <c r="O57" s="280"/>
      <c r="P57" s="280"/>
      <c r="Q57" s="280"/>
    </row>
    <row r="58" spans="1:17" s="66" customFormat="1" ht="25.5" customHeight="1">
      <c r="A58" s="189"/>
      <c r="B58" s="437" t="s">
        <v>107</v>
      </c>
      <c r="C58" s="438"/>
      <c r="D58" s="439"/>
      <c r="E58" s="425" t="s">
        <v>304</v>
      </c>
      <c r="F58" s="426"/>
      <c r="G58" s="427"/>
      <c r="H58" s="104">
        <v>100</v>
      </c>
      <c r="I58" s="104">
        <v>100</v>
      </c>
      <c r="J58" s="104">
        <v>100</v>
      </c>
      <c r="K58" s="28"/>
      <c r="L58" s="105"/>
      <c r="M58" s="28"/>
    </row>
    <row r="59" spans="1:17" s="107" customFormat="1">
      <c r="A59" s="75"/>
      <c r="B59" s="477" t="s">
        <v>341</v>
      </c>
      <c r="C59" s="478"/>
      <c r="D59" s="479"/>
      <c r="E59" s="459" t="s">
        <v>359</v>
      </c>
      <c r="F59" s="459"/>
      <c r="G59" s="459"/>
      <c r="H59" s="106">
        <v>10</v>
      </c>
      <c r="I59" s="106">
        <v>10</v>
      </c>
      <c r="J59" s="106">
        <v>10</v>
      </c>
      <c r="L59" s="108"/>
      <c r="M59" s="109"/>
      <c r="N59" s="109"/>
    </row>
    <row r="60" spans="1:17" s="107" customFormat="1" ht="33.75" customHeight="1">
      <c r="A60" s="110"/>
      <c r="B60" s="529" t="s">
        <v>342</v>
      </c>
      <c r="C60" s="530"/>
      <c r="D60" s="531"/>
      <c r="E60" s="466" t="s">
        <v>327</v>
      </c>
      <c r="F60" s="467"/>
      <c r="G60" s="468"/>
      <c r="H60" s="111">
        <v>1484</v>
      </c>
      <c r="I60" s="111">
        <v>1484</v>
      </c>
      <c r="J60" s="111">
        <v>1484</v>
      </c>
      <c r="L60" s="108"/>
      <c r="M60" s="109"/>
      <c r="N60" s="109"/>
    </row>
    <row r="61" spans="1:17" s="107" customFormat="1">
      <c r="A61" s="110"/>
      <c r="B61" s="529" t="s">
        <v>343</v>
      </c>
      <c r="C61" s="530"/>
      <c r="D61" s="531"/>
      <c r="E61" s="466" t="s">
        <v>327</v>
      </c>
      <c r="F61" s="467"/>
      <c r="G61" s="468"/>
      <c r="H61" s="111">
        <v>1712</v>
      </c>
      <c r="I61" s="111">
        <v>1712</v>
      </c>
      <c r="J61" s="111">
        <v>1712</v>
      </c>
      <c r="L61" s="108"/>
      <c r="M61" s="109"/>
      <c r="N61" s="109"/>
    </row>
    <row r="62" spans="1:17" s="107" customFormat="1">
      <c r="A62" s="110"/>
      <c r="B62" s="293" t="s">
        <v>344</v>
      </c>
      <c r="C62" s="394"/>
      <c r="D62" s="395"/>
      <c r="E62" s="469" t="s">
        <v>360</v>
      </c>
      <c r="F62" s="469"/>
      <c r="G62" s="469"/>
      <c r="H62" s="112">
        <v>11</v>
      </c>
      <c r="I62" s="112">
        <v>11</v>
      </c>
      <c r="J62" s="112">
        <v>11</v>
      </c>
      <c r="L62" s="108"/>
      <c r="M62" s="109"/>
      <c r="N62" s="109"/>
    </row>
    <row r="63" spans="1:17" s="107" customFormat="1">
      <c r="A63" s="110"/>
      <c r="B63" s="293" t="s">
        <v>345</v>
      </c>
      <c r="C63" s="394"/>
      <c r="D63" s="395"/>
      <c r="E63" s="459" t="s">
        <v>361</v>
      </c>
      <c r="F63" s="459"/>
      <c r="G63" s="459"/>
      <c r="H63" s="111">
        <v>1</v>
      </c>
      <c r="I63" s="111">
        <v>1</v>
      </c>
      <c r="J63" s="111">
        <v>1</v>
      </c>
      <c r="L63" s="108"/>
      <c r="M63" s="109"/>
      <c r="N63" s="109"/>
    </row>
    <row r="64" spans="1:17" s="107" customFormat="1">
      <c r="A64" s="110"/>
      <c r="B64" s="293" t="s">
        <v>346</v>
      </c>
      <c r="C64" s="394"/>
      <c r="D64" s="395"/>
      <c r="E64" s="469" t="s">
        <v>347</v>
      </c>
      <c r="F64" s="469"/>
      <c r="G64" s="469"/>
      <c r="H64" s="112">
        <v>361</v>
      </c>
      <c r="I64" s="112">
        <v>361</v>
      </c>
      <c r="J64" s="112">
        <v>361</v>
      </c>
      <c r="L64" s="108"/>
      <c r="M64" s="109"/>
      <c r="N64" s="109"/>
    </row>
    <row r="65" spans="1:14" s="107" customFormat="1" ht="42" customHeight="1">
      <c r="A65" s="110"/>
      <c r="B65" s="293" t="s">
        <v>348</v>
      </c>
      <c r="C65" s="394"/>
      <c r="D65" s="395"/>
      <c r="E65" s="469" t="s">
        <v>362</v>
      </c>
      <c r="F65" s="469"/>
      <c r="G65" s="469"/>
      <c r="H65" s="113">
        <v>40</v>
      </c>
      <c r="I65" s="113">
        <v>40</v>
      </c>
      <c r="J65" s="113">
        <v>40</v>
      </c>
      <c r="L65" s="108"/>
      <c r="M65" s="109"/>
      <c r="N65" s="109"/>
    </row>
    <row r="66" spans="1:14" s="107" customFormat="1">
      <c r="A66" s="110"/>
      <c r="B66" s="293" t="s">
        <v>349</v>
      </c>
      <c r="C66" s="394"/>
      <c r="D66" s="395"/>
      <c r="E66" s="473" t="s">
        <v>350</v>
      </c>
      <c r="F66" s="473"/>
      <c r="G66" s="473"/>
      <c r="H66" s="114">
        <v>5</v>
      </c>
      <c r="I66" s="114">
        <v>5</v>
      </c>
      <c r="J66" s="114">
        <v>5</v>
      </c>
      <c r="L66" s="108"/>
      <c r="M66" s="109"/>
      <c r="N66" s="109"/>
    </row>
    <row r="67" spans="1:14" s="107" customFormat="1">
      <c r="A67" s="110"/>
      <c r="B67" s="460" t="s">
        <v>351</v>
      </c>
      <c r="C67" s="461"/>
      <c r="D67" s="462"/>
      <c r="E67" s="459" t="s">
        <v>352</v>
      </c>
      <c r="F67" s="459"/>
      <c r="G67" s="459"/>
      <c r="H67" s="115">
        <v>5</v>
      </c>
      <c r="I67" s="115">
        <v>5</v>
      </c>
      <c r="J67" s="115">
        <v>5</v>
      </c>
      <c r="L67" s="108"/>
      <c r="M67" s="109"/>
      <c r="N67" s="109"/>
    </row>
    <row r="68" spans="1:14" s="107" customFormat="1" ht="16.5" customHeight="1">
      <c r="A68" s="110"/>
      <c r="B68" s="470" t="s">
        <v>346</v>
      </c>
      <c r="C68" s="471"/>
      <c r="D68" s="472"/>
      <c r="E68" s="469" t="s">
        <v>347</v>
      </c>
      <c r="F68" s="469"/>
      <c r="G68" s="469"/>
      <c r="H68" s="113">
        <v>1</v>
      </c>
      <c r="I68" s="113">
        <v>1</v>
      </c>
      <c r="J68" s="113">
        <v>1</v>
      </c>
      <c r="L68" s="108"/>
      <c r="M68" s="109"/>
      <c r="N68" s="109"/>
    </row>
    <row r="69" spans="1:14" s="107" customFormat="1" ht="25.5" customHeight="1">
      <c r="B69" s="470" t="s">
        <v>353</v>
      </c>
      <c r="C69" s="471"/>
      <c r="D69" s="472"/>
      <c r="E69" s="459" t="s">
        <v>366</v>
      </c>
      <c r="F69" s="459"/>
      <c r="G69" s="459"/>
      <c r="H69" s="116">
        <v>138627</v>
      </c>
      <c r="I69" s="116">
        <v>138627</v>
      </c>
      <c r="J69" s="116">
        <v>138627</v>
      </c>
      <c r="L69" s="108"/>
      <c r="M69" s="109"/>
      <c r="N69" s="109"/>
    </row>
    <row r="70" spans="1:14" s="107" customFormat="1" ht="26.25" customHeight="1">
      <c r="A70" s="110"/>
      <c r="B70" s="460" t="s">
        <v>353</v>
      </c>
      <c r="C70" s="461"/>
      <c r="D70" s="462"/>
      <c r="E70" s="459" t="s">
        <v>366</v>
      </c>
      <c r="F70" s="459"/>
      <c r="G70" s="459"/>
      <c r="H70" s="116">
        <v>29633</v>
      </c>
      <c r="I70" s="116">
        <v>29633</v>
      </c>
      <c r="J70" s="116">
        <v>29633</v>
      </c>
      <c r="L70" s="108"/>
      <c r="M70" s="109"/>
      <c r="N70" s="109"/>
    </row>
    <row r="71" spans="1:14" s="107" customFormat="1" ht="27" customHeight="1">
      <c r="A71" s="110"/>
      <c r="B71" s="460" t="s">
        <v>354</v>
      </c>
      <c r="C71" s="461"/>
      <c r="D71" s="462"/>
      <c r="E71" s="458" t="s">
        <v>327</v>
      </c>
      <c r="F71" s="458"/>
      <c r="G71" s="458"/>
      <c r="H71" s="117">
        <v>1248</v>
      </c>
      <c r="I71" s="117">
        <v>1248</v>
      </c>
      <c r="J71" s="117">
        <v>1248</v>
      </c>
      <c r="L71" s="108"/>
      <c r="M71" s="109"/>
      <c r="N71" s="109"/>
    </row>
    <row r="72" spans="1:14" s="107" customFormat="1" ht="30.75" customHeight="1">
      <c r="A72" s="110"/>
      <c r="B72" s="455" t="s">
        <v>355</v>
      </c>
      <c r="C72" s="456"/>
      <c r="D72" s="457"/>
      <c r="E72" s="466" t="s">
        <v>367</v>
      </c>
      <c r="F72" s="467"/>
      <c r="G72" s="468"/>
      <c r="H72" s="117">
        <v>321</v>
      </c>
      <c r="I72" s="117">
        <v>321</v>
      </c>
      <c r="J72" s="117">
        <v>321</v>
      </c>
      <c r="L72" s="108"/>
      <c r="M72" s="109"/>
      <c r="N72" s="109"/>
    </row>
    <row r="73" spans="1:14" s="107" customFormat="1" ht="38.25" customHeight="1">
      <c r="A73" s="110"/>
      <c r="B73" s="455" t="s">
        <v>348</v>
      </c>
      <c r="C73" s="456"/>
      <c r="D73" s="457"/>
      <c r="E73" s="469" t="s">
        <v>363</v>
      </c>
      <c r="F73" s="469"/>
      <c r="G73" s="469"/>
      <c r="H73" s="113">
        <v>52</v>
      </c>
      <c r="I73" s="113">
        <v>52</v>
      </c>
      <c r="J73" s="113">
        <v>52</v>
      </c>
      <c r="L73" s="108"/>
      <c r="M73" s="109"/>
      <c r="N73" s="109"/>
    </row>
    <row r="74" spans="1:14" s="107" customFormat="1" ht="28.5" customHeight="1">
      <c r="A74" s="110"/>
      <c r="B74" s="455" t="s">
        <v>356</v>
      </c>
      <c r="C74" s="456"/>
      <c r="D74" s="457"/>
      <c r="E74" s="463" t="s">
        <v>368</v>
      </c>
      <c r="F74" s="464"/>
      <c r="G74" s="465"/>
      <c r="H74" s="103">
        <v>5417</v>
      </c>
      <c r="I74" s="103">
        <v>5417</v>
      </c>
      <c r="J74" s="103">
        <v>5417</v>
      </c>
      <c r="L74" s="108"/>
      <c r="M74" s="109"/>
      <c r="N74" s="109"/>
    </row>
    <row r="75" spans="1:14" s="107" customFormat="1" ht="25.5" customHeight="1">
      <c r="A75" s="110"/>
      <c r="B75" s="455" t="s">
        <v>354</v>
      </c>
      <c r="C75" s="456"/>
      <c r="D75" s="457"/>
      <c r="E75" s="458" t="s">
        <v>327</v>
      </c>
      <c r="F75" s="458"/>
      <c r="G75" s="458"/>
      <c r="H75" s="117">
        <v>635</v>
      </c>
      <c r="I75" s="117">
        <v>635</v>
      </c>
      <c r="J75" s="117">
        <v>635</v>
      </c>
      <c r="L75" s="108"/>
      <c r="M75" s="109"/>
      <c r="N75" s="109"/>
    </row>
    <row r="76" spans="1:14" s="107" customFormat="1" ht="27.75" customHeight="1">
      <c r="A76" s="110"/>
      <c r="B76" s="455" t="s">
        <v>357</v>
      </c>
      <c r="C76" s="456"/>
      <c r="D76" s="457"/>
      <c r="E76" s="459" t="s">
        <v>364</v>
      </c>
      <c r="F76" s="459"/>
      <c r="G76" s="459"/>
      <c r="H76" s="117">
        <v>2</v>
      </c>
      <c r="I76" s="117">
        <v>2</v>
      </c>
      <c r="J76" s="117">
        <v>2</v>
      </c>
      <c r="L76" s="108"/>
      <c r="M76" s="109"/>
      <c r="N76" s="109"/>
    </row>
    <row r="77" spans="1:14" s="107" customFormat="1" ht="29.25" customHeight="1">
      <c r="A77" s="110"/>
      <c r="B77" s="460" t="s">
        <v>358</v>
      </c>
      <c r="C77" s="461"/>
      <c r="D77" s="462"/>
      <c r="E77" s="458" t="s">
        <v>365</v>
      </c>
      <c r="F77" s="458"/>
      <c r="G77" s="458"/>
      <c r="H77" s="118">
        <v>2</v>
      </c>
      <c r="I77" s="118">
        <v>2</v>
      </c>
      <c r="J77" s="118">
        <v>2</v>
      </c>
      <c r="L77" s="108"/>
      <c r="M77" s="109"/>
      <c r="N77" s="109"/>
    </row>
    <row r="78" spans="1:14" ht="25.5" customHeight="1">
      <c r="A78" s="188" t="s">
        <v>46</v>
      </c>
      <c r="B78" s="191" t="s">
        <v>24</v>
      </c>
      <c r="C78" s="192"/>
      <c r="D78" s="192"/>
      <c r="E78" s="192"/>
      <c r="F78" s="192"/>
      <c r="G78" s="192"/>
      <c r="H78" s="192"/>
      <c r="I78" s="192"/>
      <c r="J78" s="193"/>
    </row>
    <row r="79" spans="1:14">
      <c r="A79" s="189"/>
      <c r="B79" s="60" t="s">
        <v>13</v>
      </c>
      <c r="C79" s="194"/>
      <c r="D79" s="195"/>
      <c r="E79" s="195"/>
      <c r="F79" s="195"/>
      <c r="G79" s="195"/>
      <c r="H79" s="195"/>
      <c r="I79" s="195"/>
      <c r="J79" s="196"/>
    </row>
    <row r="80" spans="1:14">
      <c r="A80" s="189"/>
      <c r="B80" s="60" t="s">
        <v>14</v>
      </c>
      <c r="C80" s="197"/>
      <c r="D80" s="197"/>
      <c r="E80" s="197"/>
      <c r="F80" s="197"/>
      <c r="G80" s="197"/>
      <c r="H80" s="197"/>
      <c r="I80" s="197"/>
      <c r="J80" s="197"/>
    </row>
    <row r="81" spans="1:10" ht="24.75" customHeight="1">
      <c r="A81" s="189"/>
      <c r="B81" s="60" t="s">
        <v>12</v>
      </c>
      <c r="C81" s="197"/>
      <c r="D81" s="197"/>
      <c r="E81" s="197"/>
      <c r="F81" s="197"/>
      <c r="G81" s="197"/>
      <c r="H81" s="197"/>
      <c r="I81" s="197"/>
      <c r="J81" s="197"/>
    </row>
    <row r="82" spans="1:10">
      <c r="A82" s="189"/>
      <c r="B82" s="198" t="s">
        <v>48</v>
      </c>
      <c r="C82" s="199"/>
      <c r="D82" s="199"/>
      <c r="E82" s="199"/>
      <c r="F82" s="199"/>
      <c r="G82" s="199"/>
      <c r="H82" s="199"/>
      <c r="I82" s="200"/>
      <c r="J82" s="201"/>
    </row>
    <row r="83" spans="1:10" ht="24" customHeight="1">
      <c r="A83" s="190"/>
      <c r="B83" s="202"/>
      <c r="C83" s="203"/>
      <c r="D83" s="203"/>
      <c r="E83" s="203"/>
      <c r="F83" s="203"/>
      <c r="G83" s="203"/>
      <c r="H83" s="203"/>
      <c r="I83" s="203"/>
      <c r="J83" s="204"/>
    </row>
    <row r="84" spans="1:10" ht="51" customHeight="1">
      <c r="A84" s="119" t="s">
        <v>47</v>
      </c>
      <c r="B84" s="181" t="s">
        <v>413</v>
      </c>
      <c r="C84" s="182"/>
      <c r="D84" s="182"/>
      <c r="E84" s="182"/>
      <c r="F84" s="182"/>
      <c r="G84" s="182"/>
      <c r="H84" s="182"/>
      <c r="I84" s="182"/>
      <c r="J84" s="183"/>
    </row>
    <row r="85" spans="1:10" ht="23.25" customHeight="1">
      <c r="B85" s="184" t="s">
        <v>65</v>
      </c>
      <c r="C85" s="184"/>
      <c r="D85" s="184"/>
      <c r="E85" s="184"/>
      <c r="F85" s="185"/>
      <c r="G85" s="185"/>
    </row>
    <row r="86" spans="1:10" ht="23.25" customHeight="1">
      <c r="B86" s="184" t="s">
        <v>122</v>
      </c>
      <c r="C86" s="184"/>
      <c r="D86" s="184"/>
      <c r="E86" s="184"/>
      <c r="F86" s="185"/>
      <c r="G86" s="185"/>
    </row>
    <row r="87" spans="1:10">
      <c r="B87" s="186" t="s">
        <v>20</v>
      </c>
      <c r="C87" s="186"/>
      <c r="D87" s="186"/>
      <c r="E87" s="186"/>
      <c r="F87" s="276"/>
      <c r="G87" s="276"/>
    </row>
    <row r="88" spans="1:10">
      <c r="B88" s="277" t="s">
        <v>68</v>
      </c>
      <c r="C88" s="277"/>
      <c r="D88" s="277"/>
      <c r="E88" s="277"/>
      <c r="F88" s="278"/>
      <c r="G88" s="278"/>
    </row>
    <row r="89" spans="1:10" ht="12.75" customHeight="1">
      <c r="B89" s="186" t="s">
        <v>410</v>
      </c>
      <c r="C89" s="186"/>
      <c r="D89" s="186"/>
      <c r="E89" s="186"/>
      <c r="F89" s="276"/>
      <c r="G89" s="276"/>
    </row>
    <row r="90" spans="1:10">
      <c r="B90" s="274"/>
      <c r="C90" s="275"/>
      <c r="D90" s="65"/>
      <c r="E90" s="65"/>
      <c r="F90" s="65"/>
      <c r="G90" s="65"/>
    </row>
    <row r="91" spans="1:10">
      <c r="B91" s="186" t="s">
        <v>411</v>
      </c>
      <c r="C91" s="276"/>
      <c r="D91" s="65"/>
      <c r="E91" s="65"/>
      <c r="F91" s="65"/>
      <c r="G91" s="65"/>
    </row>
    <row r="92" spans="1:10">
      <c r="B92" s="274" t="s">
        <v>69</v>
      </c>
      <c r="C92" s="275"/>
      <c r="D92" s="65"/>
      <c r="E92" s="65"/>
      <c r="F92" s="65"/>
      <c r="G92" s="65"/>
    </row>
    <row r="93" spans="1:10" ht="12.75" customHeight="1">
      <c r="B93" s="186" t="s">
        <v>27</v>
      </c>
      <c r="C93" s="276"/>
      <c r="D93" s="65"/>
      <c r="E93" s="65"/>
      <c r="F93" s="65"/>
      <c r="G93" s="65"/>
    </row>
  </sheetData>
  <mergeCells count="157">
    <mergeCell ref="B2:I2"/>
    <mergeCell ref="B4:C4"/>
    <mergeCell ref="D4:G4"/>
    <mergeCell ref="B5:C5"/>
    <mergeCell ref="D5:J5"/>
    <mergeCell ref="A15:A16"/>
    <mergeCell ref="C15:D15"/>
    <mergeCell ref="E15:J15"/>
    <mergeCell ref="C16:D16"/>
    <mergeCell ref="E16:J16"/>
    <mergeCell ref="A10:A12"/>
    <mergeCell ref="L8:M8"/>
    <mergeCell ref="C9:J9"/>
    <mergeCell ref="C10:J10"/>
    <mergeCell ref="C13:J13"/>
    <mergeCell ref="B14:D14"/>
    <mergeCell ref="E14:J14"/>
    <mergeCell ref="B8:J8"/>
    <mergeCell ref="C12:J12"/>
    <mergeCell ref="B10:B12"/>
    <mergeCell ref="C11:J11"/>
    <mergeCell ref="B19:E19"/>
    <mergeCell ref="F19:J19"/>
    <mergeCell ref="B20:E20"/>
    <mergeCell ref="F20:J20"/>
    <mergeCell ref="A21:A29"/>
    <mergeCell ref="B21:J21"/>
    <mergeCell ref="B22:D22"/>
    <mergeCell ref="B23:D23"/>
    <mergeCell ref="B24:D24"/>
    <mergeCell ref="B25:D25"/>
    <mergeCell ref="A17:A20"/>
    <mergeCell ref="B17:E17"/>
    <mergeCell ref="F17:J17"/>
    <mergeCell ref="B18:E18"/>
    <mergeCell ref="F18:J18"/>
    <mergeCell ref="B26:J26"/>
    <mergeCell ref="B27:D27"/>
    <mergeCell ref="B28:D28"/>
    <mergeCell ref="B29:D29"/>
    <mergeCell ref="K57:Q57"/>
    <mergeCell ref="A78:A83"/>
    <mergeCell ref="B78:J78"/>
    <mergeCell ref="C79:J79"/>
    <mergeCell ref="C80:J80"/>
    <mergeCell ref="C81:J81"/>
    <mergeCell ref="B82:H82"/>
    <mergeCell ref="I82:J82"/>
    <mergeCell ref="B83:J83"/>
    <mergeCell ref="B60:D60"/>
    <mergeCell ref="E60:G60"/>
    <mergeCell ref="B61:D61"/>
    <mergeCell ref="E61:G61"/>
    <mergeCell ref="B62:D62"/>
    <mergeCell ref="E62:G62"/>
    <mergeCell ref="B63:D63"/>
    <mergeCell ref="A30:A58"/>
    <mergeCell ref="B30:J30"/>
    <mergeCell ref="B31:D31"/>
    <mergeCell ref="E31:G31"/>
    <mergeCell ref="B56:D56"/>
    <mergeCell ref="E56:G56"/>
    <mergeCell ref="B35:D35"/>
    <mergeCell ref="E35:G35"/>
    <mergeCell ref="B45:D45"/>
    <mergeCell ref="E45:G45"/>
    <mergeCell ref="B46:D46"/>
    <mergeCell ref="E46:G46"/>
    <mergeCell ref="B90:C90"/>
    <mergeCell ref="B91:C91"/>
    <mergeCell ref="B92:C92"/>
    <mergeCell ref="B93:C93"/>
    <mergeCell ref="B84:J84"/>
    <mergeCell ref="B85:G85"/>
    <mergeCell ref="B86:G86"/>
    <mergeCell ref="B87:G87"/>
    <mergeCell ref="B88:G88"/>
    <mergeCell ref="B89:G89"/>
    <mergeCell ref="B51:D51"/>
    <mergeCell ref="E51:G51"/>
    <mergeCell ref="E63:G63"/>
    <mergeCell ref="B64:D64"/>
    <mergeCell ref="E64:G64"/>
    <mergeCell ref="B65:D65"/>
    <mergeCell ref="E65:G65"/>
    <mergeCell ref="B52:D52"/>
    <mergeCell ref="E52:G52"/>
    <mergeCell ref="B53:D53"/>
    <mergeCell ref="B40:D40"/>
    <mergeCell ref="E40:G40"/>
    <mergeCell ref="B41:D41"/>
    <mergeCell ref="E41:G41"/>
    <mergeCell ref="B42:D42"/>
    <mergeCell ref="E42:G42"/>
    <mergeCell ref="B43:D43"/>
    <mergeCell ref="E43:G43"/>
    <mergeCell ref="B44:D44"/>
    <mergeCell ref="E44:G44"/>
    <mergeCell ref="K55:Q55"/>
    <mergeCell ref="B32:D32"/>
    <mergeCell ref="E32:G32"/>
    <mergeCell ref="B33:D34"/>
    <mergeCell ref="E33:G34"/>
    <mergeCell ref="H33:H34"/>
    <mergeCell ref="I33:I34"/>
    <mergeCell ref="J33:J34"/>
    <mergeCell ref="B36:D36"/>
    <mergeCell ref="E36:G36"/>
    <mergeCell ref="B37:D37"/>
    <mergeCell ref="E37:G37"/>
    <mergeCell ref="B38:D38"/>
    <mergeCell ref="E38:G38"/>
    <mergeCell ref="B39:D39"/>
    <mergeCell ref="E39:G39"/>
    <mergeCell ref="B47:D47"/>
    <mergeCell ref="E47:G47"/>
    <mergeCell ref="B48:D48"/>
    <mergeCell ref="E48:G48"/>
    <mergeCell ref="B49:D49"/>
    <mergeCell ref="E49:G49"/>
    <mergeCell ref="B50:D50"/>
    <mergeCell ref="E50:G50"/>
    <mergeCell ref="E53:G53"/>
    <mergeCell ref="B59:D59"/>
    <mergeCell ref="E59:G59"/>
    <mergeCell ref="B57:D57"/>
    <mergeCell ref="E57:G57"/>
    <mergeCell ref="B58:D58"/>
    <mergeCell ref="E58:G58"/>
    <mergeCell ref="B54:D54"/>
    <mergeCell ref="E54:G54"/>
    <mergeCell ref="B55:D55"/>
    <mergeCell ref="E55:G55"/>
    <mergeCell ref="B68:D68"/>
    <mergeCell ref="E68:G68"/>
    <mergeCell ref="B69:D69"/>
    <mergeCell ref="E69:G69"/>
    <mergeCell ref="B70:D70"/>
    <mergeCell ref="E70:G70"/>
    <mergeCell ref="B66:D66"/>
    <mergeCell ref="E66:G66"/>
    <mergeCell ref="B67:D67"/>
    <mergeCell ref="E67:G67"/>
    <mergeCell ref="B75:D75"/>
    <mergeCell ref="E75:G75"/>
    <mergeCell ref="B76:D76"/>
    <mergeCell ref="E76:G76"/>
    <mergeCell ref="B77:D77"/>
    <mergeCell ref="E77:G77"/>
    <mergeCell ref="B74:D74"/>
    <mergeCell ref="E74:G74"/>
    <mergeCell ref="B71:D71"/>
    <mergeCell ref="E71:G71"/>
    <mergeCell ref="B72:D72"/>
    <mergeCell ref="E72:G72"/>
    <mergeCell ref="B73:D73"/>
    <mergeCell ref="E73:G73"/>
  </mergeCells>
  <dataValidations count="9">
    <dataValidation allowBlank="1" showInputMessage="1" showErrorMessage="1" prompt="Norāda Ministru kabineta vai Saeimas lēmumu, gadu, pasākuma kodu" sqref="B83:J83" xr:uid="{FA2F1A64-C24D-4E96-9FDD-B0EC554AB5E0}"/>
    <dataValidation allowBlank="1" showInputMessage="1" showErrorMessage="1" prompt="Citē atbilstošo vidēja termiņa budžeta ietvara likuma pantu, punktu. " sqref="E14:J14" xr:uid="{796CA567-A5ED-4096-92B9-29C8B5B129E9}"/>
    <dataValidation allowBlank="1" showInputMessage="1" showErrorMessage="1" prompt="Norāda Valdības rīcības plāna punktu, kura izpildi nodrošinās attiecīgais prioritārais pasākums" sqref="C13:J13" xr:uid="{C7CDD587-D8D5-4844-AEBC-DCE1F8CE79BC}"/>
    <dataValidation type="custom" errorStyle="information" allowBlank="1" showInputMessage="1" showErrorMessage="1" error="Ir ievadīti vairāk nekā 250 vārdi" prompt="ne vairāk kā 250 vārdu" sqref="C10:J12" xr:uid="{7E723A51-285E-43C0-BB97-660B88883F2D}">
      <formula1>LEN(TRIM(C10))-LEN(SUBSTITUTE(C10," ",""))+1&lt;251</formula1>
    </dataValidation>
    <dataValidation type="custom" errorStyle="information" allowBlank="1" showInputMessage="1" showErrorMessage="1" error="Ir ievadīti vairāk nekā 200 vārdi" prompt="apraksts, ne vairāk kā 200 vārdu" sqref="E15:J16" xr:uid="{625CBF29-A944-4210-B379-752758716C1B}">
      <formula1>LEN(TRIM(E15))-LEN(SUBSTITUTE(E15," ",""))+1&lt;201</formula1>
    </dataValidation>
    <dataValidation type="custom" errorStyle="information" allowBlank="1" showInputMessage="1" showErrorMessage="1" error="Ir ievadītas vairāk nekā 250 zīmes" prompt="ne vairāk kā 250 zīmju" sqref="C9:J9" xr:uid="{9BB22671-8A0E-4FB6-8CB2-845879DDD495}">
      <formula1>LEN(TRIM(C9))&lt;=250</formula1>
    </dataValidation>
    <dataValidation errorStyle="information" allowBlank="1" showInputMessage="1" showErrorMessage="1" sqref="D5:I5" xr:uid="{CA27E561-D2D9-4D0F-8AE3-0412DE50E4AC}"/>
    <dataValidation type="whole" errorStyle="information" allowBlank="1" showInputMessage="1" showErrorMessage="1" error="Jāievada skaitlis" sqref="E23:J25" xr:uid="{77C58700-314A-44B4-892A-D3ABC7E6AE2C}">
      <formula1>-1000000000000</formula1>
      <formula2>1000000000000</formula2>
    </dataValidation>
    <dataValidation type="whole" errorStyle="information" allowBlank="1" showInputMessage="1" showErrorMessage="1" error="Jāievada skaitlis" sqref="E27:J28" xr:uid="{54B919A4-A8E6-4F9D-B5D9-86BF89986F97}">
      <formula1>-100000000000000</formula1>
      <formula2>100000000000000</formula2>
    </dataValidation>
  </dataValidations>
  <pageMargins left="0.70866141732283472" right="0.70866141732283472" top="0.74803149606299213" bottom="0.74803149606299213"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Varētu būt kļūda" prompt="Izvēlieties no saraksta ietekmes variantu" xr:uid="{A9393356-EAAF-452A-9F10-250C85830C8E}">
          <x14:formula1>
            <xm:f>'\\vnozare.pri\vm\Redirect_profiles\VM_Sandra_Kasparenko\My Documents\Budzets_2019\Budzeta_projekts\Prioritarie_pasakumi_2019-2021\no_iestadem\NVD\PRECIZETS 30.07.2018\[PP_2019-2021_veidlapas-1_prioritate.xlsx]Šabloni'!#REF!</xm:f>
          </x14:formula1>
          <xm:sqref>C15:D15</xm:sqref>
        </x14:dataValidation>
        <x14:dataValidation type="list" errorStyle="information" allowBlank="1" showInputMessage="1" showErrorMessage="1" error="Varētu būt kļūda" prompt="Izvēlieties no saraksta atbilstošo variantu" xr:uid="{6B90A7E3-A7A5-4F28-B4DA-C5676B967BE7}">
          <x14:formula1>
            <xm:f>'\\vnozare.pri\vm\Redirect_profiles\VM_Sandra_Kasparenko\My Documents\Budzets_2019\Budzeta_projekts\Prioritarie_pasakumi_2019-2021\no_iestadem\NVD\PRECIZETS 30.07.2018\[PP_2019-2021_veidlapas-1_prioritate.xlsx]Šabloni'!#REF!</xm:f>
          </x14:formula1>
          <xm:sqref>C16:D16</xm:sqref>
        </x14:dataValidation>
        <x14:dataValidation type="list" errorStyle="information" allowBlank="1" showInputMessage="1" showErrorMessage="1" error="iespējama kļūda" prompt="Izvēlieties no saraksta iestādi" xr:uid="{2656BF07-1695-4155-975F-37630C4D9DF9}">
          <x14:formula1>
            <xm:f>'\\vnozare.pri\vm\Redirect_profiles\VM_Sandra_Kasparenko\My Documents\Budzets_2019\Budzeta_projekts\Prioritarie_pasakumi_2019-2021\no_iestadem\NVD\PRECIZETS 30.07.2018\[PP_2019-2021_veidlapas-1_prioritate.xlsx]Šabloni'!#REF!</xm:f>
          </x14:formula1>
          <xm:sqref>D4:G4</xm:sqref>
        </x14:dataValidation>
        <x14:dataValidation type="list" allowBlank="1" showInputMessage="1" showErrorMessage="1" prompt="Izvēlieties no saraksta atbilstošo variantu" xr:uid="{BD48E856-93FE-4D1C-A3F7-B6A7E2D44857}">
          <x14:formula1>
            <xm:f>'\\vnozare.pri\vm\Redirect_profiles\VM_Sandra_Kasparenko\My Documents\Budzets_2019\Budzeta_projekts\Prioritarie_pasakumi_2019-2021\no_iestadem\NVD\PRECIZETS 30.07.2018\[PP_2019-2021_veidlapas-1_prioritate.xlsx]Šabloni'!#REF!</xm:f>
          </x14:formula1>
          <xm:sqref>I82:J82</xm:sqref>
        </x14:dataValidation>
        <x14:dataValidation type="list" allowBlank="1" showInputMessage="1" showErrorMessage="1" prompt="Izvēlieties no saraksta veicamo darbību" xr:uid="{BF9F1621-3473-42B8-8F57-649D47E1E163}">
          <x14:formula1>
            <xm:f>'\\vnozare.pri\vm\Redirect_profiles\VM_Sandra_Kasparenko\My Documents\Budzets_2019\Budzeta_projekts\Prioritarie_pasakumi_2019-2021\no_iestadem\NVD\PRECIZETS 30.07.2018\[PP_2019-2021_veidlapas-1_prioritate.xlsx]Šabloni'!#REF!</xm:f>
          </x14:formula1>
          <xm:sqref>C80:J80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0B338-9251-4BA3-AD49-CE612FAD4089}">
  <dimension ref="A1:O55"/>
  <sheetViews>
    <sheetView topLeftCell="A19" zoomScale="90" zoomScaleNormal="90" workbookViewId="0">
      <selection activeCell="M29" sqref="M29:O29"/>
    </sheetView>
  </sheetViews>
  <sheetFormatPr defaultRowHeight="12.75"/>
  <cols>
    <col min="1" max="1" width="3.42578125" style="66" customWidth="1"/>
    <col min="2" max="2" width="20.28515625" style="66" customWidth="1"/>
    <col min="3" max="3" width="10.42578125" style="66" customWidth="1"/>
    <col min="4" max="4" width="10.85546875" style="66" customWidth="1"/>
    <col min="5" max="10" width="13" style="66" customWidth="1"/>
    <col min="11" max="13" width="12.7109375" style="66" bestFit="1" customWidth="1"/>
    <col min="14" max="14" width="11.7109375" style="66" bestFit="1" customWidth="1"/>
    <col min="15" max="16384" width="9.140625" style="66"/>
  </cols>
  <sheetData>
    <row r="1" spans="1:15" ht="15.75">
      <c r="A1" s="7"/>
      <c r="B1" s="267"/>
      <c r="C1" s="267"/>
      <c r="D1" s="267"/>
      <c r="E1" s="267"/>
      <c r="F1" s="267"/>
      <c r="G1" s="267"/>
      <c r="H1" s="267"/>
      <c r="I1" s="267"/>
      <c r="J1" s="7"/>
      <c r="K1" s="7"/>
      <c r="L1" s="7"/>
      <c r="M1" s="9"/>
      <c r="N1" s="7"/>
      <c r="O1" s="7"/>
    </row>
    <row r="2" spans="1:15" ht="15.75">
      <c r="A2" s="7"/>
      <c r="B2" s="267" t="s">
        <v>17</v>
      </c>
      <c r="C2" s="267"/>
      <c r="D2" s="267"/>
      <c r="E2" s="267"/>
      <c r="F2" s="267"/>
      <c r="G2" s="267"/>
      <c r="H2" s="267"/>
      <c r="I2" s="267"/>
      <c r="J2" s="7"/>
      <c r="K2" s="7"/>
      <c r="L2" s="7"/>
      <c r="M2" s="9"/>
    </row>
    <row r="3" spans="1:15">
      <c r="A3" s="10"/>
      <c r="B3" s="11"/>
      <c r="C3" s="11"/>
      <c r="D3" s="11"/>
      <c r="E3" s="11"/>
      <c r="F3" s="11"/>
      <c r="G3" s="11"/>
      <c r="H3" s="11"/>
      <c r="I3" s="11"/>
      <c r="J3" s="7"/>
      <c r="K3" s="7"/>
      <c r="L3" s="12"/>
      <c r="M3" s="9"/>
    </row>
    <row r="4" spans="1:15">
      <c r="A4" s="10"/>
      <c r="B4" s="268" t="s">
        <v>33</v>
      </c>
      <c r="C4" s="268"/>
      <c r="D4" s="269" t="s">
        <v>30</v>
      </c>
      <c r="E4" s="269"/>
      <c r="F4" s="269"/>
      <c r="G4" s="269"/>
      <c r="H4" s="7"/>
      <c r="I4" s="7"/>
      <c r="J4" s="7"/>
      <c r="K4" s="7"/>
      <c r="L4" s="12"/>
      <c r="M4" s="9"/>
    </row>
    <row r="5" spans="1:15">
      <c r="A5" s="10"/>
      <c r="B5" s="270" t="s">
        <v>18</v>
      </c>
      <c r="C5" s="270"/>
      <c r="D5" s="271" t="s">
        <v>118</v>
      </c>
      <c r="E5" s="271"/>
      <c r="F5" s="271"/>
      <c r="G5" s="271"/>
      <c r="H5" s="271"/>
      <c r="I5" s="271"/>
      <c r="J5" s="272"/>
      <c r="K5" s="7"/>
      <c r="L5" s="12"/>
      <c r="M5" s="9"/>
    </row>
    <row r="6" spans="1:15">
      <c r="A6" s="10"/>
      <c r="B6" s="13" t="s">
        <v>10</v>
      </c>
      <c r="C6" s="67" t="s">
        <v>369</v>
      </c>
      <c r="D6" s="15"/>
      <c r="E6" s="15"/>
      <c r="F6" s="15"/>
      <c r="G6" s="15"/>
      <c r="H6" s="15"/>
      <c r="I6" s="15"/>
      <c r="J6" s="7"/>
      <c r="K6" s="7"/>
      <c r="L6" s="12"/>
      <c r="M6" s="9"/>
    </row>
    <row r="7" spans="1:15">
      <c r="A7" s="10"/>
      <c r="B7" s="10"/>
      <c r="C7" s="10"/>
      <c r="D7" s="16"/>
      <c r="E7" s="16"/>
      <c r="F7" s="16"/>
      <c r="G7" s="7"/>
      <c r="H7" s="7"/>
      <c r="I7" s="7"/>
      <c r="J7" s="7"/>
      <c r="K7" s="7"/>
      <c r="L7" s="12"/>
      <c r="M7" s="9"/>
    </row>
    <row r="8" spans="1:15">
      <c r="A8" s="17" t="s">
        <v>11</v>
      </c>
      <c r="B8" s="273" t="s">
        <v>19</v>
      </c>
      <c r="C8" s="273"/>
      <c r="D8" s="273"/>
      <c r="E8" s="273"/>
      <c r="F8" s="273"/>
      <c r="G8" s="273"/>
      <c r="H8" s="273"/>
      <c r="I8" s="273"/>
      <c r="J8" s="273"/>
      <c r="K8" s="7"/>
      <c r="L8" s="303" t="s">
        <v>50</v>
      </c>
      <c r="M8" s="280"/>
    </row>
    <row r="9" spans="1:15" ht="25.5" customHeight="1">
      <c r="A9" s="18" t="s">
        <v>38</v>
      </c>
      <c r="B9" s="19" t="s">
        <v>15</v>
      </c>
      <c r="C9" s="195" t="s">
        <v>370</v>
      </c>
      <c r="D9" s="195"/>
      <c r="E9" s="195"/>
      <c r="F9" s="195"/>
      <c r="G9" s="195"/>
      <c r="H9" s="195"/>
      <c r="I9" s="195"/>
      <c r="J9" s="196"/>
      <c r="K9" s="7"/>
      <c r="L9" s="20">
        <f>LEN(TRIM(C9))</f>
        <v>59</v>
      </c>
      <c r="M9" s="21" t="s">
        <v>31</v>
      </c>
    </row>
    <row r="10" spans="1:15" ht="232.5" customHeight="1">
      <c r="A10" s="22" t="s">
        <v>39</v>
      </c>
      <c r="B10" s="19"/>
      <c r="C10" s="194" t="s">
        <v>371</v>
      </c>
      <c r="D10" s="560"/>
      <c r="E10" s="560"/>
      <c r="F10" s="560"/>
      <c r="G10" s="560"/>
      <c r="H10" s="560"/>
      <c r="I10" s="560"/>
      <c r="J10" s="561"/>
      <c r="K10" s="7"/>
      <c r="L10" s="23">
        <f>LEN(TRIM(C10))-LEN(SUBSTITUTE(C10," ",""))+1</f>
        <v>190</v>
      </c>
      <c r="M10" s="24" t="s">
        <v>32</v>
      </c>
    </row>
    <row r="11" spans="1:15">
      <c r="A11" s="25" t="s">
        <v>40</v>
      </c>
      <c r="B11" s="26" t="s">
        <v>21</v>
      </c>
      <c r="C11" s="403" t="s">
        <v>56</v>
      </c>
      <c r="D11" s="403"/>
      <c r="E11" s="403"/>
      <c r="F11" s="403"/>
      <c r="G11" s="403"/>
      <c r="H11" s="403"/>
      <c r="I11" s="403"/>
      <c r="J11" s="404"/>
      <c r="K11" s="7"/>
      <c r="L11" s="12"/>
      <c r="M11" s="9"/>
    </row>
    <row r="12" spans="1:15" ht="78.75" customHeight="1">
      <c r="A12" s="18" t="s">
        <v>41</v>
      </c>
      <c r="B12" s="263" t="s">
        <v>28</v>
      </c>
      <c r="C12" s="264"/>
      <c r="D12" s="264"/>
      <c r="E12" s="265" t="s">
        <v>406</v>
      </c>
      <c r="F12" s="266"/>
      <c r="G12" s="266"/>
      <c r="H12" s="266"/>
      <c r="I12" s="266"/>
      <c r="J12" s="266"/>
      <c r="K12" s="27"/>
      <c r="L12" s="9"/>
      <c r="M12" s="9"/>
    </row>
    <row r="13" spans="1:15" ht="76.5" customHeight="1">
      <c r="A13" s="243" t="s">
        <v>42</v>
      </c>
      <c r="B13" s="19" t="s">
        <v>26</v>
      </c>
      <c r="C13" s="245" t="s">
        <v>35</v>
      </c>
      <c r="D13" s="246"/>
      <c r="E13" s="194" t="s">
        <v>56</v>
      </c>
      <c r="F13" s="562"/>
      <c r="G13" s="562"/>
      <c r="H13" s="562"/>
      <c r="I13" s="562"/>
      <c r="J13" s="563"/>
      <c r="K13" s="7"/>
      <c r="L13" s="29">
        <f>LEN(TRIM(E13))-LEN(SUBSTITUTE(E13," ",""))+1</f>
        <v>1</v>
      </c>
      <c r="M13" s="30" t="s">
        <v>32</v>
      </c>
    </row>
    <row r="14" spans="1:15" ht="25.5">
      <c r="A14" s="244"/>
      <c r="B14" s="19" t="s">
        <v>25</v>
      </c>
      <c r="C14" s="245" t="s">
        <v>29</v>
      </c>
      <c r="D14" s="245"/>
      <c r="E14" s="247" t="s">
        <v>56</v>
      </c>
      <c r="F14" s="250"/>
      <c r="G14" s="250"/>
      <c r="H14" s="250"/>
      <c r="I14" s="250"/>
      <c r="J14" s="251"/>
      <c r="K14" s="7"/>
      <c r="L14" s="23">
        <f>LEN(TRIM(E14))-LEN(SUBSTITUTE(E14," ",""))+1</f>
        <v>1</v>
      </c>
      <c r="M14" s="24" t="s">
        <v>32</v>
      </c>
    </row>
    <row r="15" spans="1:15" ht="39" customHeight="1">
      <c r="A15" s="188" t="s">
        <v>43</v>
      </c>
      <c r="B15" s="253" t="s">
        <v>37</v>
      </c>
      <c r="C15" s="254"/>
      <c r="D15" s="254"/>
      <c r="E15" s="254"/>
      <c r="F15" s="255" t="s">
        <v>36</v>
      </c>
      <c r="G15" s="256"/>
      <c r="H15" s="256"/>
      <c r="I15" s="256"/>
      <c r="J15" s="257"/>
      <c r="K15" s="7"/>
      <c r="L15" s="8"/>
      <c r="M15" s="7"/>
    </row>
    <row r="16" spans="1:15" ht="62.25" customHeight="1">
      <c r="A16" s="252"/>
      <c r="B16" s="405" t="s">
        <v>104</v>
      </c>
      <c r="C16" s="258"/>
      <c r="D16" s="258"/>
      <c r="E16" s="258"/>
      <c r="F16" s="406" t="s">
        <v>56</v>
      </c>
      <c r="G16" s="406"/>
      <c r="H16" s="406"/>
      <c r="I16" s="406"/>
      <c r="J16" s="407"/>
      <c r="K16" s="7"/>
      <c r="L16" s="8"/>
      <c r="M16" s="7"/>
    </row>
    <row r="17" spans="1:14" ht="62.25" customHeight="1">
      <c r="A17" s="69"/>
      <c r="B17" s="405" t="s">
        <v>103</v>
      </c>
      <c r="C17" s="258"/>
      <c r="D17" s="258"/>
      <c r="E17" s="258"/>
      <c r="F17" s="406" t="s">
        <v>56</v>
      </c>
      <c r="G17" s="406"/>
      <c r="H17" s="406"/>
      <c r="I17" s="406"/>
      <c r="J17" s="407"/>
      <c r="K17" s="7"/>
      <c r="L17" s="8"/>
      <c r="M17" s="7"/>
    </row>
    <row r="18" spans="1:14">
      <c r="A18" s="188" t="s">
        <v>44</v>
      </c>
      <c r="B18" s="191" t="s">
        <v>7</v>
      </c>
      <c r="C18" s="192"/>
      <c r="D18" s="192"/>
      <c r="E18" s="192"/>
      <c r="F18" s="192"/>
      <c r="G18" s="192"/>
      <c r="H18" s="192"/>
      <c r="I18" s="192"/>
      <c r="J18" s="193"/>
      <c r="K18" s="7"/>
      <c r="L18" s="8"/>
      <c r="M18" s="7"/>
    </row>
    <row r="19" spans="1:14" ht="78" customHeight="1">
      <c r="A19" s="189"/>
      <c r="B19" s="219"/>
      <c r="C19" s="219"/>
      <c r="D19" s="219"/>
      <c r="E19" s="31" t="s">
        <v>105</v>
      </c>
      <c r="F19" s="31" t="s">
        <v>117</v>
      </c>
      <c r="G19" s="31" t="s">
        <v>130</v>
      </c>
      <c r="H19" s="32" t="s">
        <v>51</v>
      </c>
      <c r="I19" s="32" t="s">
        <v>52</v>
      </c>
      <c r="J19" s="32" t="s">
        <v>53</v>
      </c>
      <c r="K19" s="7"/>
      <c r="L19" s="8"/>
      <c r="M19" s="7"/>
      <c r="N19" s="70"/>
    </row>
    <row r="20" spans="1:14">
      <c r="A20" s="189"/>
      <c r="B20" s="220" t="s">
        <v>407</v>
      </c>
      <c r="C20" s="221"/>
      <c r="D20" s="222"/>
      <c r="E20" s="33"/>
      <c r="F20" s="33"/>
      <c r="G20" s="33"/>
      <c r="H20" s="34"/>
      <c r="I20" s="34"/>
      <c r="J20" s="35"/>
      <c r="K20" s="7"/>
      <c r="L20" s="8"/>
      <c r="M20" s="7"/>
      <c r="N20" s="70"/>
    </row>
    <row r="21" spans="1:14">
      <c r="A21" s="189"/>
      <c r="B21" s="211" t="s">
        <v>54</v>
      </c>
      <c r="C21" s="211"/>
      <c r="D21" s="212"/>
      <c r="E21" s="36">
        <f>E25</f>
        <v>6130011</v>
      </c>
      <c r="F21" s="36">
        <f t="shared" ref="F21:I21" si="0">F25</f>
        <v>4640191</v>
      </c>
      <c r="G21" s="36">
        <f t="shared" si="0"/>
        <v>4640191</v>
      </c>
      <c r="H21" s="36"/>
      <c r="I21" s="36">
        <f t="shared" si="0"/>
        <v>4640191</v>
      </c>
      <c r="J21" s="71"/>
      <c r="K21" s="7"/>
      <c r="L21" s="8"/>
      <c r="M21" s="7"/>
      <c r="N21" s="70"/>
    </row>
    <row r="22" spans="1:14">
      <c r="A22" s="189"/>
      <c r="B22" s="198" t="s">
        <v>55</v>
      </c>
      <c r="C22" s="199"/>
      <c r="D22" s="199"/>
      <c r="E22" s="33">
        <v>0</v>
      </c>
      <c r="F22" s="33">
        <v>0</v>
      </c>
      <c r="G22" s="33">
        <v>0</v>
      </c>
      <c r="H22" s="33"/>
      <c r="I22" s="33">
        <v>0</v>
      </c>
      <c r="J22" s="38"/>
      <c r="K22" s="7"/>
      <c r="L22" s="8"/>
      <c r="M22" s="7"/>
      <c r="N22" s="70"/>
    </row>
    <row r="23" spans="1:14">
      <c r="A23" s="189"/>
      <c r="B23" s="198" t="s">
        <v>49</v>
      </c>
      <c r="C23" s="199"/>
      <c r="D23" s="199"/>
      <c r="E23" s="199"/>
      <c r="F23" s="199"/>
      <c r="G23" s="199"/>
      <c r="H23" s="199"/>
      <c r="I23" s="199"/>
      <c r="J23" s="238"/>
      <c r="K23" s="7"/>
      <c r="L23" s="8"/>
      <c r="M23" s="7"/>
      <c r="N23" s="70"/>
    </row>
    <row r="24" spans="1:14">
      <c r="A24" s="189"/>
      <c r="B24" s="239" t="s">
        <v>22</v>
      </c>
      <c r="C24" s="239"/>
      <c r="D24" s="240"/>
      <c r="E24" s="33">
        <v>0</v>
      </c>
      <c r="F24" s="33">
        <v>0</v>
      </c>
      <c r="G24" s="33">
        <v>0</v>
      </c>
      <c r="H24" s="33"/>
      <c r="I24" s="40">
        <v>0</v>
      </c>
      <c r="J24" s="38"/>
      <c r="K24" s="7"/>
      <c r="L24" s="8"/>
      <c r="M24" s="7"/>
      <c r="N24" s="70"/>
    </row>
    <row r="25" spans="1:14">
      <c r="A25" s="189"/>
      <c r="B25" s="239" t="s">
        <v>6</v>
      </c>
      <c r="C25" s="239"/>
      <c r="D25" s="240"/>
      <c r="E25" s="33">
        <v>6130011</v>
      </c>
      <c r="F25" s="33">
        <v>4640191</v>
      </c>
      <c r="G25" s="33">
        <v>4640191</v>
      </c>
      <c r="H25" s="33"/>
      <c r="I25" s="33">
        <f>G25</f>
        <v>4640191</v>
      </c>
      <c r="J25" s="38"/>
      <c r="K25" s="72"/>
      <c r="L25" s="72"/>
      <c r="M25" s="72"/>
      <c r="N25" s="73"/>
    </row>
    <row r="26" spans="1:14" ht="35.25" customHeight="1">
      <c r="A26" s="190"/>
      <c r="B26" s="211" t="s">
        <v>131</v>
      </c>
      <c r="C26" s="211"/>
      <c r="D26" s="212"/>
      <c r="E26" s="55" t="s">
        <v>56</v>
      </c>
      <c r="F26" s="55" t="s">
        <v>56</v>
      </c>
      <c r="G26" s="55" t="s">
        <v>56</v>
      </c>
      <c r="H26" s="74" t="s">
        <v>56</v>
      </c>
      <c r="I26" s="55"/>
      <c r="J26" s="56"/>
      <c r="K26" s="7"/>
      <c r="L26" s="8"/>
      <c r="M26" s="7"/>
      <c r="N26" s="70"/>
    </row>
    <row r="27" spans="1:14">
      <c r="A27" s="188" t="s">
        <v>45</v>
      </c>
      <c r="B27" s="213" t="s">
        <v>23</v>
      </c>
      <c r="C27" s="214"/>
      <c r="D27" s="214"/>
      <c r="E27" s="214"/>
      <c r="F27" s="214"/>
      <c r="G27" s="214"/>
      <c r="H27" s="214"/>
      <c r="I27" s="214"/>
      <c r="J27" s="215"/>
      <c r="K27" s="7"/>
      <c r="L27" s="8"/>
      <c r="M27" s="7"/>
      <c r="N27" s="70"/>
    </row>
    <row r="28" spans="1:14">
      <c r="A28" s="189"/>
      <c r="B28" s="216" t="s">
        <v>8</v>
      </c>
      <c r="C28" s="217"/>
      <c r="D28" s="218"/>
      <c r="E28" s="216" t="s">
        <v>9</v>
      </c>
      <c r="F28" s="217"/>
      <c r="G28" s="218"/>
      <c r="H28" s="57" t="s">
        <v>105</v>
      </c>
      <c r="I28" s="57" t="s">
        <v>117</v>
      </c>
      <c r="J28" s="57" t="s">
        <v>130</v>
      </c>
      <c r="K28" s="7"/>
      <c r="L28" s="8"/>
      <c r="M28" s="7"/>
      <c r="N28" s="70"/>
    </row>
    <row r="29" spans="1:14">
      <c r="A29" s="189"/>
      <c r="B29" s="175" t="s">
        <v>372</v>
      </c>
      <c r="C29" s="176"/>
      <c r="D29" s="177"/>
      <c r="E29" s="557" t="s">
        <v>56</v>
      </c>
      <c r="F29" s="558"/>
      <c r="G29" s="559"/>
      <c r="H29" s="77" t="s">
        <v>56</v>
      </c>
      <c r="I29" s="77" t="s">
        <v>56</v>
      </c>
      <c r="J29" s="77" t="s">
        <v>56</v>
      </c>
      <c r="K29" s="78"/>
      <c r="L29" s="8"/>
      <c r="M29" s="39"/>
      <c r="N29" s="70"/>
    </row>
    <row r="30" spans="1:14" ht="42.75" customHeight="1">
      <c r="A30" s="75"/>
      <c r="B30" s="545" t="s">
        <v>373</v>
      </c>
      <c r="C30" s="546"/>
      <c r="D30" s="547"/>
      <c r="E30" s="545" t="s">
        <v>374</v>
      </c>
      <c r="F30" s="546"/>
      <c r="G30" s="547"/>
      <c r="H30" s="76">
        <v>100</v>
      </c>
      <c r="I30" s="79" t="s">
        <v>56</v>
      </c>
      <c r="J30" s="79" t="s">
        <v>56</v>
      </c>
      <c r="K30" s="7"/>
      <c r="L30" s="8"/>
      <c r="M30" s="7"/>
    </row>
    <row r="31" spans="1:14" s="82" customFormat="1" ht="53.25" customHeight="1">
      <c r="A31" s="80"/>
      <c r="B31" s="548" t="s">
        <v>83</v>
      </c>
      <c r="C31" s="549"/>
      <c r="D31" s="550"/>
      <c r="E31" s="554" t="s">
        <v>120</v>
      </c>
      <c r="F31" s="555"/>
      <c r="G31" s="556"/>
      <c r="H31" s="81">
        <v>100</v>
      </c>
      <c r="I31" s="81">
        <v>100</v>
      </c>
      <c r="J31" s="81">
        <v>100</v>
      </c>
      <c r="L31" s="83"/>
    </row>
    <row r="32" spans="1:14" s="82" customFormat="1" ht="27.75" customHeight="1">
      <c r="A32" s="80"/>
      <c r="B32" s="548" t="s">
        <v>375</v>
      </c>
      <c r="C32" s="549"/>
      <c r="D32" s="550"/>
      <c r="E32" s="551" t="s">
        <v>376</v>
      </c>
      <c r="F32" s="552"/>
      <c r="G32" s="553"/>
      <c r="H32" s="84">
        <v>0</v>
      </c>
      <c r="I32" s="84">
        <v>207</v>
      </c>
      <c r="J32" s="84">
        <v>0</v>
      </c>
      <c r="L32" s="83"/>
    </row>
    <row r="33" spans="1:13" ht="39.75" customHeight="1">
      <c r="A33" s="85"/>
      <c r="B33" s="175" t="s">
        <v>377</v>
      </c>
      <c r="C33" s="176"/>
      <c r="D33" s="177"/>
      <c r="E33" s="545" t="s">
        <v>378</v>
      </c>
      <c r="F33" s="546"/>
      <c r="G33" s="547"/>
      <c r="H33" s="84">
        <v>100</v>
      </c>
      <c r="I33" s="84">
        <v>100</v>
      </c>
      <c r="J33" s="84">
        <v>100</v>
      </c>
      <c r="K33" s="28"/>
    </row>
    <row r="34" spans="1:13" ht="28.5" customHeight="1">
      <c r="A34" s="188" t="s">
        <v>46</v>
      </c>
      <c r="B34" s="191" t="s">
        <v>24</v>
      </c>
      <c r="C34" s="192"/>
      <c r="D34" s="192"/>
      <c r="E34" s="192"/>
      <c r="F34" s="192"/>
      <c r="G34" s="192"/>
      <c r="H34" s="192"/>
      <c r="I34" s="192"/>
      <c r="J34" s="193"/>
      <c r="K34" s="7"/>
      <c r="L34" s="8"/>
      <c r="M34" s="7"/>
    </row>
    <row r="35" spans="1:13" ht="12.75" customHeight="1">
      <c r="A35" s="189"/>
      <c r="B35" s="60" t="s">
        <v>13</v>
      </c>
      <c r="C35" s="194" t="s">
        <v>56</v>
      </c>
      <c r="D35" s="195"/>
      <c r="E35" s="195"/>
      <c r="F35" s="195"/>
      <c r="G35" s="195"/>
      <c r="H35" s="195"/>
      <c r="I35" s="195"/>
      <c r="J35" s="196"/>
      <c r="K35" s="7"/>
      <c r="L35" s="8"/>
      <c r="M35" s="7"/>
    </row>
    <row r="36" spans="1:13" ht="12.75" customHeight="1">
      <c r="A36" s="189"/>
      <c r="B36" s="60" t="s">
        <v>14</v>
      </c>
      <c r="C36" s="194" t="s">
        <v>56</v>
      </c>
      <c r="D36" s="195"/>
      <c r="E36" s="195"/>
      <c r="F36" s="195"/>
      <c r="G36" s="195"/>
      <c r="H36" s="195"/>
      <c r="I36" s="195"/>
      <c r="J36" s="196"/>
      <c r="K36" s="7"/>
      <c r="L36" s="8"/>
      <c r="M36" s="7"/>
    </row>
    <row r="37" spans="1:13" ht="25.5">
      <c r="A37" s="189"/>
      <c r="B37" s="60" t="s">
        <v>12</v>
      </c>
      <c r="C37" s="194" t="s">
        <v>56</v>
      </c>
      <c r="D37" s="195"/>
      <c r="E37" s="195"/>
      <c r="F37" s="195"/>
      <c r="G37" s="195"/>
      <c r="H37" s="195"/>
      <c r="I37" s="195"/>
      <c r="J37" s="196"/>
      <c r="K37" s="7"/>
      <c r="L37" s="8"/>
      <c r="M37" s="7"/>
    </row>
    <row r="38" spans="1:13">
      <c r="A38" s="189"/>
      <c r="B38" s="198" t="s">
        <v>48</v>
      </c>
      <c r="C38" s="199"/>
      <c r="D38" s="199"/>
      <c r="E38" s="199"/>
      <c r="F38" s="199"/>
      <c r="G38" s="199"/>
      <c r="H38" s="199"/>
      <c r="I38" s="200"/>
      <c r="J38" s="201"/>
      <c r="K38" s="7"/>
      <c r="L38" s="8"/>
      <c r="M38" s="7"/>
    </row>
    <row r="39" spans="1:13">
      <c r="A39" s="190"/>
      <c r="B39" s="396"/>
      <c r="C39" s="397"/>
      <c r="D39" s="397"/>
      <c r="E39" s="397"/>
      <c r="F39" s="397"/>
      <c r="G39" s="397"/>
      <c r="H39" s="397"/>
      <c r="I39" s="397"/>
      <c r="J39" s="398"/>
      <c r="K39" s="7"/>
      <c r="L39" s="8"/>
      <c r="M39" s="7"/>
    </row>
    <row r="40" spans="1:13" ht="13.5" customHeight="1">
      <c r="A40" s="61" t="s">
        <v>47</v>
      </c>
      <c r="B40" s="181" t="s">
        <v>102</v>
      </c>
      <c r="C40" s="182"/>
      <c r="D40" s="182"/>
      <c r="E40" s="182"/>
      <c r="F40" s="182"/>
      <c r="G40" s="182"/>
      <c r="H40" s="182"/>
      <c r="I40" s="182"/>
      <c r="J40" s="183"/>
      <c r="K40" s="7"/>
      <c r="L40" s="8"/>
      <c r="M40" s="7"/>
    </row>
    <row r="41" spans="1:13" ht="18" customHeight="1">
      <c r="A41" s="7"/>
      <c r="B41" s="184" t="s">
        <v>119</v>
      </c>
      <c r="C41" s="184"/>
      <c r="D41" s="184"/>
      <c r="E41" s="184"/>
      <c r="F41" s="185"/>
      <c r="G41" s="185"/>
      <c r="H41" s="7"/>
      <c r="I41" s="7"/>
      <c r="J41" s="7"/>
      <c r="K41" s="7"/>
      <c r="L41" s="8"/>
      <c r="M41" s="7"/>
    </row>
    <row r="42" spans="1:13">
      <c r="A42" s="7"/>
      <c r="B42" s="186" t="s">
        <v>20</v>
      </c>
      <c r="C42" s="186"/>
      <c r="D42" s="186"/>
      <c r="E42" s="186"/>
      <c r="F42" s="276"/>
      <c r="G42" s="276"/>
      <c r="H42" s="7"/>
      <c r="I42" s="7"/>
      <c r="J42" s="7"/>
      <c r="K42" s="7"/>
      <c r="L42" s="8"/>
      <c r="M42" s="7"/>
    </row>
    <row r="43" spans="1:13" ht="10.5" customHeight="1">
      <c r="A43" s="7"/>
      <c r="B43" s="277" t="s">
        <v>68</v>
      </c>
      <c r="C43" s="277"/>
      <c r="D43" s="277"/>
      <c r="E43" s="277"/>
      <c r="F43" s="278"/>
      <c r="G43" s="278"/>
      <c r="H43" s="7"/>
      <c r="I43" s="7"/>
      <c r="J43" s="7"/>
      <c r="K43" s="7"/>
      <c r="L43" s="8"/>
      <c r="M43" s="7"/>
    </row>
    <row r="44" spans="1:13" ht="12.75" customHeight="1">
      <c r="A44" s="7"/>
      <c r="B44" s="186" t="s">
        <v>410</v>
      </c>
      <c r="C44" s="186"/>
      <c r="D44" s="186"/>
      <c r="E44" s="186"/>
      <c r="F44" s="276"/>
      <c r="G44" s="276"/>
      <c r="H44" s="7"/>
      <c r="I44" s="7"/>
      <c r="J44" s="7"/>
      <c r="K44" s="7"/>
      <c r="L44" s="8"/>
      <c r="M44" s="7"/>
    </row>
    <row r="45" spans="1:13" ht="7.5" customHeight="1">
      <c r="A45" s="7"/>
      <c r="B45" s="274"/>
      <c r="C45" s="275"/>
      <c r="D45" s="65"/>
      <c r="E45" s="65"/>
      <c r="F45" s="65"/>
      <c r="G45" s="65"/>
      <c r="H45" s="7"/>
      <c r="I45" s="7"/>
      <c r="J45" s="7"/>
      <c r="K45" s="7"/>
      <c r="L45" s="8"/>
      <c r="M45" s="7"/>
    </row>
    <row r="46" spans="1:13" ht="12.75" customHeight="1">
      <c r="A46" s="7"/>
      <c r="B46" s="186" t="s">
        <v>411</v>
      </c>
      <c r="C46" s="276"/>
      <c r="D46" s="65"/>
      <c r="E46" s="65"/>
      <c r="F46" s="65"/>
      <c r="G46" s="65"/>
      <c r="H46" s="7"/>
      <c r="I46" s="7"/>
      <c r="J46" s="7"/>
      <c r="K46" s="7"/>
      <c r="L46" s="8"/>
      <c r="M46" s="7"/>
    </row>
    <row r="47" spans="1:13" ht="24" customHeight="1">
      <c r="A47" s="7"/>
      <c r="B47" s="274" t="s">
        <v>70</v>
      </c>
      <c r="C47" s="275"/>
      <c r="D47" s="65"/>
      <c r="E47" s="65"/>
      <c r="F47" s="65"/>
      <c r="G47" s="65"/>
      <c r="H47" s="7"/>
      <c r="I47" s="7"/>
      <c r="J47" s="7"/>
      <c r="K47" s="7"/>
      <c r="L47" s="8"/>
      <c r="M47" s="7"/>
    </row>
    <row r="48" spans="1:13" ht="12.75" customHeight="1">
      <c r="A48" s="7"/>
      <c r="B48" s="186" t="s">
        <v>27</v>
      </c>
      <c r="C48" s="276"/>
      <c r="D48" s="65"/>
      <c r="E48" s="65"/>
      <c r="F48" s="65"/>
      <c r="G48" s="65"/>
      <c r="H48" s="7"/>
      <c r="I48" s="7"/>
      <c r="J48" s="7"/>
      <c r="K48" s="7"/>
      <c r="L48" s="8"/>
      <c r="M48" s="7"/>
    </row>
    <row r="49" spans="1:13" ht="12.75" customHeight="1">
      <c r="A49" s="187" t="s">
        <v>409</v>
      </c>
      <c r="B49" s="187"/>
      <c r="C49" s="187"/>
      <c r="D49" s="187"/>
      <c r="E49" s="187"/>
      <c r="F49" s="187"/>
      <c r="G49" s="187"/>
      <c r="H49" s="187"/>
      <c r="I49" s="187"/>
      <c r="J49" s="187"/>
      <c r="K49" s="7"/>
      <c r="L49" s="8"/>
      <c r="M49" s="7"/>
    </row>
    <row r="50" spans="1:13">
      <c r="A50" s="7"/>
      <c r="B50" s="7"/>
      <c r="C50" s="7"/>
      <c r="D50" s="7"/>
      <c r="E50" s="7"/>
      <c r="F50" s="7"/>
      <c r="G50" s="7"/>
      <c r="H50" s="7"/>
      <c r="I50" s="7"/>
      <c r="J50" s="7"/>
      <c r="K50" s="7"/>
      <c r="L50" s="8"/>
      <c r="M50" s="7"/>
    </row>
    <row r="51" spans="1:13">
      <c r="A51" s="7"/>
      <c r="B51" s="7"/>
      <c r="C51" s="7"/>
      <c r="D51" s="7"/>
      <c r="E51" s="7"/>
      <c r="F51" s="7"/>
      <c r="G51" s="7"/>
      <c r="H51" s="7"/>
      <c r="I51" s="7"/>
      <c r="J51" s="7"/>
      <c r="K51" s="7"/>
      <c r="L51" s="8"/>
      <c r="M51" s="7"/>
    </row>
    <row r="52" spans="1:13">
      <c r="A52" s="7"/>
      <c r="B52" s="7"/>
      <c r="C52" s="7"/>
      <c r="D52" s="7"/>
      <c r="E52" s="7"/>
      <c r="F52" s="7"/>
      <c r="G52" s="7"/>
      <c r="H52" s="7"/>
      <c r="I52" s="7"/>
      <c r="J52" s="7"/>
      <c r="K52" s="7"/>
      <c r="L52" s="8"/>
      <c r="M52" s="7"/>
    </row>
    <row r="53" spans="1:13">
      <c r="A53" s="7"/>
      <c r="B53" s="7"/>
      <c r="C53" s="7"/>
      <c r="D53" s="7"/>
      <c r="E53" s="7"/>
      <c r="F53" s="7"/>
      <c r="G53" s="7"/>
      <c r="H53" s="7"/>
      <c r="I53" s="7"/>
      <c r="J53" s="7"/>
      <c r="K53" s="7"/>
      <c r="L53" s="8"/>
      <c r="M53" s="7"/>
    </row>
    <row r="54" spans="1:13">
      <c r="A54" s="7"/>
      <c r="B54" s="7"/>
      <c r="C54" s="7"/>
      <c r="D54" s="7"/>
      <c r="E54" s="7"/>
      <c r="F54" s="7"/>
      <c r="G54" s="7"/>
      <c r="H54" s="7"/>
      <c r="I54" s="7"/>
      <c r="J54" s="7"/>
      <c r="K54" s="7"/>
      <c r="L54" s="8"/>
      <c r="M54" s="7"/>
    </row>
    <row r="55" spans="1:13">
      <c r="A55" s="7"/>
      <c r="B55" s="7"/>
      <c r="C55" s="7"/>
      <c r="D55" s="7"/>
      <c r="E55" s="7"/>
      <c r="F55" s="7"/>
      <c r="G55" s="7"/>
      <c r="H55" s="7"/>
      <c r="I55" s="7"/>
      <c r="J55" s="7"/>
      <c r="K55" s="7"/>
      <c r="L55" s="8"/>
      <c r="M55" s="7"/>
    </row>
  </sheetData>
  <mergeCells count="67">
    <mergeCell ref="B8:J8"/>
    <mergeCell ref="B1:I1"/>
    <mergeCell ref="B2:I2"/>
    <mergeCell ref="B4:C4"/>
    <mergeCell ref="D4:G4"/>
    <mergeCell ref="B5:C5"/>
    <mergeCell ref="D5:J5"/>
    <mergeCell ref="L8:M8"/>
    <mergeCell ref="C9:J9"/>
    <mergeCell ref="C10:J10"/>
    <mergeCell ref="C11:J11"/>
    <mergeCell ref="A15:A16"/>
    <mergeCell ref="B15:E15"/>
    <mergeCell ref="F15:J15"/>
    <mergeCell ref="B16:E16"/>
    <mergeCell ref="F16:J16"/>
    <mergeCell ref="A13:A14"/>
    <mergeCell ref="C13:D13"/>
    <mergeCell ref="E13:J13"/>
    <mergeCell ref="C14:D14"/>
    <mergeCell ref="E14:J14"/>
    <mergeCell ref="B12:D12"/>
    <mergeCell ref="E12:J12"/>
    <mergeCell ref="A18:A26"/>
    <mergeCell ref="B18:J18"/>
    <mergeCell ref="B19:D19"/>
    <mergeCell ref="B20:D20"/>
    <mergeCell ref="B21:D21"/>
    <mergeCell ref="B22:D22"/>
    <mergeCell ref="B23:J23"/>
    <mergeCell ref="B24:D24"/>
    <mergeCell ref="B25:D25"/>
    <mergeCell ref="B26:D26"/>
    <mergeCell ref="A27:A29"/>
    <mergeCell ref="B27:J27"/>
    <mergeCell ref="B28:D28"/>
    <mergeCell ref="E28:G28"/>
    <mergeCell ref="B29:D29"/>
    <mergeCell ref="E29:G29"/>
    <mergeCell ref="A34:A39"/>
    <mergeCell ref="B34:J34"/>
    <mergeCell ref="C35:J35"/>
    <mergeCell ref="C36:J36"/>
    <mergeCell ref="C37:J37"/>
    <mergeCell ref="B38:H38"/>
    <mergeCell ref="I38:J38"/>
    <mergeCell ref="B39:J39"/>
    <mergeCell ref="B46:C46"/>
    <mergeCell ref="B47:C47"/>
    <mergeCell ref="B48:C48"/>
    <mergeCell ref="A49:J49"/>
    <mergeCell ref="B40:J40"/>
    <mergeCell ref="B41:G41"/>
    <mergeCell ref="B42:G42"/>
    <mergeCell ref="B43:G43"/>
    <mergeCell ref="B44:G44"/>
    <mergeCell ref="B45:C45"/>
    <mergeCell ref="B33:D33"/>
    <mergeCell ref="E33:G33"/>
    <mergeCell ref="B32:D32"/>
    <mergeCell ref="E32:G32"/>
    <mergeCell ref="B17:E17"/>
    <mergeCell ref="F17:J17"/>
    <mergeCell ref="B30:D30"/>
    <mergeCell ref="E30:G30"/>
    <mergeCell ref="B31:D31"/>
    <mergeCell ref="E31:G31"/>
  </mergeCells>
  <dataValidations count="10">
    <dataValidation type="whole" errorStyle="information" allowBlank="1" showInputMessage="1" showErrorMessage="1" error="Jāievada skaitlis" sqref="E24:J25" xr:uid="{AACE83D3-E340-4C87-A4A7-7A39F6E979C6}">
      <formula1>-100000000000000</formula1>
      <formula2>100000000000000</formula2>
    </dataValidation>
    <dataValidation type="whole" errorStyle="information" allowBlank="1" showInputMessage="1" showErrorMessage="1" error="Jāievada skaitlis" sqref="E20:J22" xr:uid="{393DD83E-65CA-4875-8F92-BA6468731674}">
      <formula1>-1000000000000</formula1>
      <formula2>1000000000000</formula2>
    </dataValidation>
    <dataValidation errorStyle="information" allowBlank="1" showInputMessage="1" showErrorMessage="1" sqref="D5:I5" xr:uid="{41F6E398-46DD-4B6E-B857-89E980288163}"/>
    <dataValidation type="custom" errorStyle="information" allowBlank="1" showInputMessage="1" showErrorMessage="1" error="Ir ievadītas vairāk nekā 250 zīmes" prompt="ne vairāk kā 250 zīmju" sqref="C9:J9" xr:uid="{5BA652AC-EBAD-4A90-8D94-24937E57F758}">
      <formula1>LEN(TRIM(C9))&lt;=250</formula1>
    </dataValidation>
    <dataValidation type="custom" errorStyle="information" allowBlank="1" showInputMessage="1" showErrorMessage="1" error="Ir ievadīti vairāk nekā 200 vārdi" prompt="apraksts, ne vairāk kā 200 vārdu" sqref="E13:J14" xr:uid="{B5FBCD24-B9E7-419C-BA0D-ABD816B77240}">
      <formula1>LEN(TRIM(E13))-LEN(SUBSTITUTE(E13," ",""))+1&lt;201</formula1>
    </dataValidation>
    <dataValidation type="custom" errorStyle="information" allowBlank="1" showInputMessage="1" showErrorMessage="1" error="Ir ievadīti vairāk nekā 250 vārdi" prompt="ne vairāk kā 250 vārdu" sqref="C10:J10" xr:uid="{023C9C02-E152-4F77-9431-381B7682F11E}">
      <formula1>LEN(TRIM(C10))-LEN(SUBSTITUTE(C10," ",""))+1&lt;251</formula1>
    </dataValidation>
    <dataValidation allowBlank="1" showInputMessage="1" showErrorMessage="1" prompt="Norāda Valdības rīcības plāna punktu, kura izpildi nodrošinās attiecīgais prioritārais pasākums" sqref="C11:J11" xr:uid="{0E2CE41A-B5C2-4BE8-99B8-C0AD379B2AD7}"/>
    <dataValidation allowBlank="1" showInputMessage="1" showErrorMessage="1" prompt="Citē atbilstošo vidēja termiņa budžeta ietvara likuma pantu, punktu. " sqref="E12:J12" xr:uid="{B1F6DC04-68DF-4151-94FA-B5D3CB246E29}"/>
    <dataValidation allowBlank="1" showInputMessage="1" showErrorMessage="1" prompt="Norāda Ministru kabineta vai Saeimas lēmumu, gadu, pasākuma kodu" sqref="B39:J39" xr:uid="{3E6EE86F-D92D-49A6-95CB-1AB6698C825A}"/>
    <dataValidation type="list" errorStyle="information" allowBlank="1" showInputMessage="1" showErrorMessage="1" error="Varētu būt kļūda" prompt="Izvēlieties no saraksta ietekmes variantu" sqref="C13:D13" xr:uid="{8D711BB7-39A2-4212-95AA-1B7C485D2389}">
      <formula1>#REF!</formula1>
    </dataValidation>
  </dataValidations>
  <hyperlinks>
    <hyperlink ref="B52" r:id="rId1" display="Guna.Jermacane@vm.gov.lv" xr:uid="{EFE680FF-4505-44BB-B661-0E98EB413419}"/>
  </hyperlinks>
  <pageMargins left="0.70866141732283472" right="0.70866141732283472" top="0.74803149606299213" bottom="0.74803149606299213" header="0.31496062992125984" footer="0.31496062992125984"/>
  <pageSetup paperSize="9" scale="55" orientation="portrait" r:id="rId2"/>
  <extLst>
    <ext xmlns:x14="http://schemas.microsoft.com/office/spreadsheetml/2009/9/main" uri="{CCE6A557-97BC-4b89-ADB6-D9C93CAAB3DF}">
      <x14:dataValidations xmlns:xm="http://schemas.microsoft.com/office/excel/2006/main" count="3">
        <x14:dataValidation type="list" errorStyle="information" allowBlank="1" showInputMessage="1" showErrorMessage="1" error="Varētu būt kļūda" prompt="Izvēlieties no saraksta atbilstošo variantu" xr:uid="{74FA0B31-2AE3-4183-A710-850FFB18C361}">
          <x14:formula1>
            <xm:f>'\\vnozare.pri\vm\Redirect_profiles\VM_Ivita_Lazdina\Desktop\PP\Lāsmas\[VMvestp1_020818_PP_2018-2020_VTMEC (2).xlsx]Šabloni'!#REF!</xm:f>
          </x14:formula1>
          <xm:sqref>C14:D14</xm:sqref>
        </x14:dataValidation>
        <x14:dataValidation type="list" errorStyle="information" allowBlank="1" showInputMessage="1" showErrorMessage="1" error="iespējama kļūda" prompt="Izvēlieties no saraksta iestādi" xr:uid="{F4DEAFFE-2406-4212-A2D5-7258D563CAAF}">
          <x14:formula1>
            <xm:f>'\\vnozare.pri\vm\Redirect_profiles\VM_Ivita_Lazdina\Desktop\PP\Lāsmas\[VMvestp1_020818_PP_2018-2020_VTMEC (2).xlsx]Šabloni'!#REF!</xm:f>
          </x14:formula1>
          <xm:sqref>D4:G4</xm:sqref>
        </x14:dataValidation>
        <x14:dataValidation type="list" allowBlank="1" showInputMessage="1" showErrorMessage="1" prompt="Izvēlieties no saraksta atbilstošo variantu" xr:uid="{444E3FC8-0B95-4817-8BB9-27DD61CBFD32}">
          <x14:formula1>
            <xm:f>'\\vnozare.pri\vm\Redirect_profiles\VM_Ivita_Lazdina\Desktop\PP\Lāsmas\[VMvestp1_020818_PP_2018-2020_VTMEC (2).xlsx]Šabloni'!#REF!</xm:f>
          </x14:formula1>
          <xm:sqref>I38:J38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4264-3631-4393-AA82-C95324C2AF29}">
  <dimension ref="A1:O51"/>
  <sheetViews>
    <sheetView topLeftCell="A16" zoomScale="90" zoomScaleNormal="90" workbookViewId="0">
      <selection activeCell="M29" sqref="M29:O29"/>
    </sheetView>
  </sheetViews>
  <sheetFormatPr defaultRowHeight="12.75"/>
  <cols>
    <col min="1" max="1" width="3.42578125" style="66" customWidth="1"/>
    <col min="2" max="2" width="20.28515625" style="66" customWidth="1"/>
    <col min="3" max="3" width="10.42578125" style="66" customWidth="1"/>
    <col min="4" max="4" width="10.85546875" style="66" customWidth="1"/>
    <col min="5" max="10" width="13" style="66" customWidth="1"/>
    <col min="11" max="13" width="12.7109375" style="66" bestFit="1" customWidth="1"/>
    <col min="14" max="14" width="11.7109375" style="66" bestFit="1" customWidth="1"/>
    <col min="15" max="16384" width="9.140625" style="66"/>
  </cols>
  <sheetData>
    <row r="1" spans="1:15" ht="15.75">
      <c r="A1" s="7"/>
      <c r="B1" s="267"/>
      <c r="C1" s="267"/>
      <c r="D1" s="267"/>
      <c r="E1" s="267"/>
      <c r="F1" s="267"/>
      <c r="G1" s="267"/>
      <c r="H1" s="267"/>
      <c r="I1" s="267"/>
      <c r="J1" s="7"/>
      <c r="K1" s="7"/>
      <c r="L1" s="7"/>
      <c r="M1" s="9"/>
      <c r="N1" s="7"/>
      <c r="O1" s="7"/>
    </row>
    <row r="2" spans="1:15" ht="15.75">
      <c r="A2" s="7"/>
      <c r="B2" s="267" t="s">
        <v>17</v>
      </c>
      <c r="C2" s="267"/>
      <c r="D2" s="267"/>
      <c r="E2" s="267"/>
      <c r="F2" s="267"/>
      <c r="G2" s="267"/>
      <c r="H2" s="267"/>
      <c r="I2" s="267"/>
      <c r="J2" s="7"/>
      <c r="K2" s="7"/>
      <c r="L2" s="7"/>
      <c r="M2" s="9"/>
    </row>
    <row r="3" spans="1:15">
      <c r="A3" s="10"/>
      <c r="B3" s="11"/>
      <c r="C3" s="11"/>
      <c r="D3" s="11"/>
      <c r="E3" s="11"/>
      <c r="F3" s="11"/>
      <c r="G3" s="11"/>
      <c r="H3" s="11"/>
      <c r="I3" s="11"/>
      <c r="J3" s="7"/>
      <c r="K3" s="7"/>
      <c r="L3" s="12"/>
      <c r="M3" s="9"/>
    </row>
    <row r="4" spans="1:15">
      <c r="A4" s="10"/>
      <c r="B4" s="268" t="s">
        <v>33</v>
      </c>
      <c r="C4" s="268"/>
      <c r="D4" s="269" t="s">
        <v>30</v>
      </c>
      <c r="E4" s="269"/>
      <c r="F4" s="269"/>
      <c r="G4" s="269"/>
      <c r="H4" s="7"/>
      <c r="I4" s="7"/>
      <c r="J4" s="7"/>
      <c r="K4" s="7"/>
      <c r="L4" s="12"/>
      <c r="M4" s="9"/>
    </row>
    <row r="5" spans="1:15" ht="12.75" customHeight="1">
      <c r="A5" s="10"/>
      <c r="B5" s="270" t="s">
        <v>18</v>
      </c>
      <c r="C5" s="270"/>
      <c r="D5" s="453" t="s">
        <v>380</v>
      </c>
      <c r="E5" s="453"/>
      <c r="F5" s="453"/>
      <c r="G5" s="453"/>
      <c r="H5" s="453"/>
      <c r="I5" s="453"/>
      <c r="J5" s="566"/>
      <c r="K5" s="7"/>
      <c r="L5" s="12"/>
      <c r="M5" s="9"/>
    </row>
    <row r="6" spans="1:15">
      <c r="A6" s="10"/>
      <c r="B6" s="13" t="s">
        <v>10</v>
      </c>
      <c r="C6" s="67" t="s">
        <v>388</v>
      </c>
      <c r="D6" s="15"/>
      <c r="E6" s="15"/>
      <c r="F6" s="15"/>
      <c r="G6" s="15"/>
      <c r="H6" s="15"/>
      <c r="I6" s="15"/>
      <c r="J6" s="7"/>
      <c r="K6" s="7"/>
      <c r="L6" s="12"/>
      <c r="M6" s="9"/>
    </row>
    <row r="7" spans="1:15">
      <c r="A7" s="10"/>
      <c r="B7" s="10"/>
      <c r="C7" s="10"/>
      <c r="D7" s="16"/>
      <c r="E7" s="16"/>
      <c r="F7" s="16"/>
      <c r="G7" s="7"/>
      <c r="H7" s="7"/>
      <c r="I7" s="7"/>
      <c r="J7" s="7"/>
      <c r="K7" s="7"/>
      <c r="L7" s="12"/>
      <c r="M7" s="9"/>
    </row>
    <row r="8" spans="1:15">
      <c r="A8" s="17" t="s">
        <v>11</v>
      </c>
      <c r="B8" s="273" t="s">
        <v>19</v>
      </c>
      <c r="C8" s="273"/>
      <c r="D8" s="273"/>
      <c r="E8" s="273"/>
      <c r="F8" s="273"/>
      <c r="G8" s="273"/>
      <c r="H8" s="273"/>
      <c r="I8" s="273"/>
      <c r="J8" s="273"/>
      <c r="K8" s="7"/>
      <c r="L8" s="303" t="s">
        <v>50</v>
      </c>
      <c r="M8" s="280"/>
    </row>
    <row r="9" spans="1:15" ht="25.5" customHeight="1">
      <c r="A9" s="18" t="s">
        <v>38</v>
      </c>
      <c r="B9" s="19" t="s">
        <v>15</v>
      </c>
      <c r="C9" s="304" t="s">
        <v>381</v>
      </c>
      <c r="D9" s="304"/>
      <c r="E9" s="304"/>
      <c r="F9" s="304"/>
      <c r="G9" s="304"/>
      <c r="H9" s="304"/>
      <c r="I9" s="304"/>
      <c r="J9" s="305"/>
      <c r="K9" s="7"/>
      <c r="L9" s="20">
        <f>LEN(TRIM(C9))</f>
        <v>235</v>
      </c>
      <c r="M9" s="21" t="s">
        <v>31</v>
      </c>
    </row>
    <row r="10" spans="1:15" ht="275.25" customHeight="1">
      <c r="A10" s="22" t="s">
        <v>39</v>
      </c>
      <c r="B10" s="19"/>
      <c r="C10" s="567" t="s">
        <v>387</v>
      </c>
      <c r="D10" s="568"/>
      <c r="E10" s="568"/>
      <c r="F10" s="568"/>
      <c r="G10" s="568"/>
      <c r="H10" s="568"/>
      <c r="I10" s="568"/>
      <c r="J10" s="569"/>
      <c r="K10" s="7"/>
      <c r="L10" s="23">
        <f>LEN(TRIM(C10))-LEN(SUBSTITUTE(C10," ",""))+1</f>
        <v>199</v>
      </c>
      <c r="M10" s="24" t="s">
        <v>32</v>
      </c>
    </row>
    <row r="11" spans="1:15">
      <c r="A11" s="25" t="s">
        <v>40</v>
      </c>
      <c r="B11" s="26" t="s">
        <v>21</v>
      </c>
      <c r="C11" s="403" t="s">
        <v>56</v>
      </c>
      <c r="D11" s="403"/>
      <c r="E11" s="403"/>
      <c r="F11" s="403"/>
      <c r="G11" s="403"/>
      <c r="H11" s="403"/>
      <c r="I11" s="403"/>
      <c r="J11" s="404"/>
      <c r="K11" s="7"/>
      <c r="L11" s="12"/>
      <c r="M11" s="9"/>
    </row>
    <row r="12" spans="1:15" ht="78.75" customHeight="1">
      <c r="A12" s="18" t="s">
        <v>41</v>
      </c>
      <c r="B12" s="263" t="s">
        <v>28</v>
      </c>
      <c r="C12" s="264"/>
      <c r="D12" s="264"/>
      <c r="E12" s="265" t="s">
        <v>406</v>
      </c>
      <c r="F12" s="266"/>
      <c r="G12" s="266"/>
      <c r="H12" s="266"/>
      <c r="I12" s="266"/>
      <c r="J12" s="266"/>
      <c r="K12" s="27"/>
      <c r="L12" s="9"/>
      <c r="M12" s="9"/>
    </row>
    <row r="13" spans="1:15" ht="76.5" customHeight="1">
      <c r="A13" s="243" t="s">
        <v>42</v>
      </c>
      <c r="B13" s="19" t="s">
        <v>26</v>
      </c>
      <c r="C13" s="245" t="s">
        <v>35</v>
      </c>
      <c r="D13" s="246"/>
      <c r="E13" s="194" t="s">
        <v>56</v>
      </c>
      <c r="F13" s="562"/>
      <c r="G13" s="562"/>
      <c r="H13" s="562"/>
      <c r="I13" s="562"/>
      <c r="J13" s="563"/>
      <c r="K13" s="7"/>
      <c r="L13" s="29">
        <f>LEN(TRIM(E13))-LEN(SUBSTITUTE(E13," ",""))+1</f>
        <v>1</v>
      </c>
      <c r="M13" s="30" t="s">
        <v>32</v>
      </c>
    </row>
    <row r="14" spans="1:15" ht="25.5">
      <c r="A14" s="244"/>
      <c r="B14" s="19" t="s">
        <v>25</v>
      </c>
      <c r="C14" s="245" t="s">
        <v>29</v>
      </c>
      <c r="D14" s="245"/>
      <c r="E14" s="247" t="s">
        <v>56</v>
      </c>
      <c r="F14" s="250"/>
      <c r="G14" s="250"/>
      <c r="H14" s="250"/>
      <c r="I14" s="250"/>
      <c r="J14" s="251"/>
      <c r="K14" s="7"/>
      <c r="L14" s="23">
        <f>LEN(TRIM(E14))-LEN(SUBSTITUTE(E14," ",""))+1</f>
        <v>1</v>
      </c>
      <c r="M14" s="24" t="s">
        <v>32</v>
      </c>
    </row>
    <row r="15" spans="1:15" ht="39" customHeight="1">
      <c r="A15" s="188" t="s">
        <v>43</v>
      </c>
      <c r="B15" s="253" t="s">
        <v>37</v>
      </c>
      <c r="C15" s="254"/>
      <c r="D15" s="254"/>
      <c r="E15" s="254"/>
      <c r="F15" s="255" t="s">
        <v>36</v>
      </c>
      <c r="G15" s="256"/>
      <c r="H15" s="256"/>
      <c r="I15" s="256"/>
      <c r="J15" s="257"/>
      <c r="K15" s="7"/>
      <c r="L15" s="8"/>
      <c r="M15" s="7"/>
    </row>
    <row r="16" spans="1:15" ht="54.75" customHeight="1">
      <c r="A16" s="252"/>
      <c r="B16" s="405" t="s">
        <v>104</v>
      </c>
      <c r="C16" s="258"/>
      <c r="D16" s="258"/>
      <c r="E16" s="258"/>
      <c r="F16" s="564" t="s">
        <v>382</v>
      </c>
      <c r="G16" s="565"/>
      <c r="H16" s="565"/>
      <c r="I16" s="565"/>
      <c r="J16" s="565"/>
      <c r="K16" s="68"/>
      <c r="L16" s="8"/>
      <c r="M16" s="7"/>
    </row>
    <row r="17" spans="1:14" ht="42" customHeight="1">
      <c r="A17" s="69"/>
      <c r="B17" s="405" t="s">
        <v>103</v>
      </c>
      <c r="C17" s="258"/>
      <c r="D17" s="258"/>
      <c r="E17" s="258"/>
      <c r="F17" s="406" t="s">
        <v>56</v>
      </c>
      <c r="G17" s="406"/>
      <c r="H17" s="406"/>
      <c r="I17" s="406"/>
      <c r="J17" s="407"/>
      <c r="K17" s="7"/>
      <c r="L17" s="8"/>
      <c r="M17" s="7"/>
    </row>
    <row r="18" spans="1:14">
      <c r="A18" s="188" t="s">
        <v>44</v>
      </c>
      <c r="B18" s="191" t="s">
        <v>7</v>
      </c>
      <c r="C18" s="192"/>
      <c r="D18" s="192"/>
      <c r="E18" s="192"/>
      <c r="F18" s="192"/>
      <c r="G18" s="192"/>
      <c r="H18" s="192"/>
      <c r="I18" s="192"/>
      <c r="J18" s="193"/>
      <c r="K18" s="7"/>
      <c r="L18" s="8"/>
      <c r="M18" s="7"/>
    </row>
    <row r="19" spans="1:14" ht="78" customHeight="1">
      <c r="A19" s="189"/>
      <c r="B19" s="219"/>
      <c r="C19" s="219"/>
      <c r="D19" s="219"/>
      <c r="E19" s="31" t="s">
        <v>105</v>
      </c>
      <c r="F19" s="31" t="s">
        <v>117</v>
      </c>
      <c r="G19" s="31" t="s">
        <v>130</v>
      </c>
      <c r="H19" s="32" t="s">
        <v>51</v>
      </c>
      <c r="I19" s="32" t="s">
        <v>52</v>
      </c>
      <c r="J19" s="32" t="s">
        <v>53</v>
      </c>
      <c r="K19" s="7"/>
      <c r="L19" s="8"/>
      <c r="M19" s="7"/>
      <c r="N19" s="70"/>
    </row>
    <row r="20" spans="1:14">
      <c r="A20" s="189"/>
      <c r="B20" s="220" t="s">
        <v>407</v>
      </c>
      <c r="C20" s="221"/>
      <c r="D20" s="222"/>
      <c r="E20" s="33"/>
      <c r="F20" s="33"/>
      <c r="G20" s="33"/>
      <c r="H20" s="34"/>
      <c r="I20" s="34"/>
      <c r="J20" s="35"/>
      <c r="K20" s="7"/>
      <c r="L20" s="8"/>
      <c r="M20" s="7"/>
      <c r="N20" s="70"/>
    </row>
    <row r="21" spans="1:14">
      <c r="A21" s="189"/>
      <c r="B21" s="211" t="s">
        <v>54</v>
      </c>
      <c r="C21" s="211"/>
      <c r="D21" s="212"/>
      <c r="E21" s="36">
        <f>E24</f>
        <v>150786529</v>
      </c>
      <c r="F21" s="36">
        <f t="shared" ref="F21:G21" si="0">F24</f>
        <v>136128272</v>
      </c>
      <c r="G21" s="36">
        <f t="shared" si="0"/>
        <v>136128272</v>
      </c>
      <c r="H21" s="36"/>
      <c r="I21" s="36">
        <f t="shared" ref="I21" si="1">I25</f>
        <v>0</v>
      </c>
      <c r="J21" s="71"/>
      <c r="K21" s="7"/>
      <c r="L21" s="8"/>
      <c r="M21" s="7"/>
      <c r="N21" s="70"/>
    </row>
    <row r="22" spans="1:14">
      <c r="A22" s="189"/>
      <c r="B22" s="198" t="s">
        <v>55</v>
      </c>
      <c r="C22" s="199"/>
      <c r="D22" s="199"/>
      <c r="E22" s="33">
        <v>0</v>
      </c>
      <c r="F22" s="33">
        <v>0</v>
      </c>
      <c r="G22" s="33">
        <v>0</v>
      </c>
      <c r="H22" s="33"/>
      <c r="I22" s="33">
        <v>0</v>
      </c>
      <c r="J22" s="38"/>
      <c r="K22" s="7"/>
      <c r="L22" s="8"/>
      <c r="M22" s="7"/>
      <c r="N22" s="70"/>
    </row>
    <row r="23" spans="1:14">
      <c r="A23" s="189"/>
      <c r="B23" s="198" t="s">
        <v>49</v>
      </c>
      <c r="C23" s="199"/>
      <c r="D23" s="199"/>
      <c r="E23" s="199"/>
      <c r="F23" s="199"/>
      <c r="G23" s="199"/>
      <c r="H23" s="199"/>
      <c r="I23" s="199"/>
      <c r="J23" s="238"/>
      <c r="K23" s="7"/>
      <c r="L23" s="8"/>
      <c r="M23" s="7"/>
      <c r="N23" s="70"/>
    </row>
    <row r="24" spans="1:14">
      <c r="A24" s="189"/>
      <c r="B24" s="239" t="s">
        <v>22</v>
      </c>
      <c r="C24" s="239"/>
      <c r="D24" s="240"/>
      <c r="E24" s="33">
        <v>150786529</v>
      </c>
      <c r="F24" s="33">
        <v>136128272</v>
      </c>
      <c r="G24" s="33">
        <v>136128272</v>
      </c>
      <c r="H24" s="33"/>
      <c r="I24" s="40">
        <v>0</v>
      </c>
      <c r="J24" s="38"/>
      <c r="K24" s="7"/>
      <c r="L24" s="8"/>
      <c r="M24" s="7"/>
      <c r="N24" s="70"/>
    </row>
    <row r="25" spans="1:14">
      <c r="A25" s="189"/>
      <c r="B25" s="239" t="s">
        <v>6</v>
      </c>
      <c r="C25" s="239"/>
      <c r="D25" s="240"/>
      <c r="E25" s="33"/>
      <c r="F25" s="33"/>
      <c r="G25" s="33"/>
      <c r="H25" s="33"/>
      <c r="I25" s="33">
        <f>G25</f>
        <v>0</v>
      </c>
      <c r="J25" s="38"/>
      <c r="K25" s="72"/>
      <c r="L25" s="72"/>
      <c r="M25" s="72"/>
      <c r="N25" s="73"/>
    </row>
    <row r="26" spans="1:14" ht="35.25" customHeight="1">
      <c r="A26" s="190"/>
      <c r="B26" s="211" t="s">
        <v>131</v>
      </c>
      <c r="C26" s="211"/>
      <c r="D26" s="212"/>
      <c r="E26" s="55" t="s">
        <v>56</v>
      </c>
      <c r="F26" s="55" t="s">
        <v>56</v>
      </c>
      <c r="G26" s="55" t="s">
        <v>56</v>
      </c>
      <c r="H26" s="74" t="s">
        <v>56</v>
      </c>
      <c r="I26" s="55"/>
      <c r="J26" s="56"/>
      <c r="K26" s="7"/>
      <c r="L26" s="8"/>
      <c r="M26" s="7"/>
      <c r="N26" s="70"/>
    </row>
    <row r="27" spans="1:14">
      <c r="A27" s="188" t="s">
        <v>45</v>
      </c>
      <c r="B27" s="213" t="s">
        <v>23</v>
      </c>
      <c r="C27" s="214"/>
      <c r="D27" s="214"/>
      <c r="E27" s="214"/>
      <c r="F27" s="214"/>
      <c r="G27" s="214"/>
      <c r="H27" s="214"/>
      <c r="I27" s="214"/>
      <c r="J27" s="215"/>
      <c r="K27" s="7"/>
      <c r="L27" s="8"/>
      <c r="M27" s="7"/>
      <c r="N27" s="70"/>
    </row>
    <row r="28" spans="1:14">
      <c r="A28" s="189"/>
      <c r="B28" s="216" t="s">
        <v>8</v>
      </c>
      <c r="C28" s="217"/>
      <c r="D28" s="218"/>
      <c r="E28" s="216" t="s">
        <v>9</v>
      </c>
      <c r="F28" s="217"/>
      <c r="G28" s="218"/>
      <c r="H28" s="57" t="s">
        <v>105</v>
      </c>
      <c r="I28" s="57" t="s">
        <v>117</v>
      </c>
      <c r="J28" s="57" t="s">
        <v>130</v>
      </c>
      <c r="K28" s="7"/>
      <c r="L28" s="8"/>
      <c r="M28" s="7"/>
      <c r="N28" s="70"/>
    </row>
    <row r="29" spans="1:14" ht="48.75" customHeight="1">
      <c r="A29" s="75"/>
      <c r="B29" s="545" t="s">
        <v>386</v>
      </c>
      <c r="C29" s="546"/>
      <c r="D29" s="547"/>
      <c r="E29" s="545" t="s">
        <v>385</v>
      </c>
      <c r="F29" s="546"/>
      <c r="G29" s="547"/>
      <c r="H29" s="76">
        <v>100</v>
      </c>
      <c r="I29" s="76">
        <v>100</v>
      </c>
      <c r="J29" s="76">
        <v>100</v>
      </c>
      <c r="K29" s="7"/>
      <c r="L29" s="8"/>
      <c r="M29" s="7"/>
    </row>
    <row r="30" spans="1:14" ht="28.5" customHeight="1">
      <c r="A30" s="188" t="s">
        <v>46</v>
      </c>
      <c r="B30" s="191" t="s">
        <v>24</v>
      </c>
      <c r="C30" s="192"/>
      <c r="D30" s="192"/>
      <c r="E30" s="192"/>
      <c r="F30" s="192"/>
      <c r="G30" s="192"/>
      <c r="H30" s="192"/>
      <c r="I30" s="192"/>
      <c r="J30" s="193"/>
      <c r="K30" s="7"/>
      <c r="L30" s="8"/>
      <c r="M30" s="7"/>
    </row>
    <row r="31" spans="1:14" ht="12.75" customHeight="1">
      <c r="A31" s="189"/>
      <c r="B31" s="60" t="s">
        <v>13</v>
      </c>
      <c r="C31" s="194" t="s">
        <v>56</v>
      </c>
      <c r="D31" s="195"/>
      <c r="E31" s="195"/>
      <c r="F31" s="195"/>
      <c r="G31" s="195"/>
      <c r="H31" s="195"/>
      <c r="I31" s="195"/>
      <c r="J31" s="196"/>
      <c r="K31" s="7"/>
      <c r="L31" s="8"/>
      <c r="M31" s="7"/>
    </row>
    <row r="32" spans="1:14" ht="12.75" customHeight="1">
      <c r="A32" s="189"/>
      <c r="B32" s="60" t="s">
        <v>14</v>
      </c>
      <c r="C32" s="194" t="s">
        <v>56</v>
      </c>
      <c r="D32" s="195"/>
      <c r="E32" s="195"/>
      <c r="F32" s="195"/>
      <c r="G32" s="195"/>
      <c r="H32" s="195"/>
      <c r="I32" s="195"/>
      <c r="J32" s="196"/>
      <c r="K32" s="7"/>
      <c r="L32" s="8"/>
      <c r="M32" s="7"/>
    </row>
    <row r="33" spans="1:13" ht="25.5">
      <c r="A33" s="189"/>
      <c r="B33" s="60" t="s">
        <v>12</v>
      </c>
      <c r="C33" s="194" t="s">
        <v>56</v>
      </c>
      <c r="D33" s="195"/>
      <c r="E33" s="195"/>
      <c r="F33" s="195"/>
      <c r="G33" s="195"/>
      <c r="H33" s="195"/>
      <c r="I33" s="195"/>
      <c r="J33" s="196"/>
      <c r="K33" s="7"/>
      <c r="L33" s="8"/>
      <c r="M33" s="7"/>
    </row>
    <row r="34" spans="1:13">
      <c r="A34" s="189"/>
      <c r="B34" s="198" t="s">
        <v>48</v>
      </c>
      <c r="C34" s="199"/>
      <c r="D34" s="199"/>
      <c r="E34" s="199"/>
      <c r="F34" s="199"/>
      <c r="G34" s="199"/>
      <c r="H34" s="199"/>
      <c r="I34" s="200"/>
      <c r="J34" s="201"/>
      <c r="K34" s="7"/>
      <c r="L34" s="8"/>
      <c r="M34" s="7"/>
    </row>
    <row r="35" spans="1:13">
      <c r="A35" s="190"/>
      <c r="B35" s="396"/>
      <c r="C35" s="397"/>
      <c r="D35" s="397"/>
      <c r="E35" s="397"/>
      <c r="F35" s="397"/>
      <c r="G35" s="397"/>
      <c r="H35" s="397"/>
      <c r="I35" s="397"/>
      <c r="J35" s="398"/>
      <c r="K35" s="7"/>
      <c r="L35" s="8"/>
      <c r="M35" s="7"/>
    </row>
    <row r="36" spans="1:13" ht="13.5" customHeight="1">
      <c r="A36" s="61" t="s">
        <v>47</v>
      </c>
      <c r="B36" s="181" t="s">
        <v>102</v>
      </c>
      <c r="C36" s="182"/>
      <c r="D36" s="182"/>
      <c r="E36" s="182"/>
      <c r="F36" s="182"/>
      <c r="G36" s="182"/>
      <c r="H36" s="182"/>
      <c r="I36" s="182"/>
      <c r="J36" s="183"/>
      <c r="K36" s="7"/>
      <c r="L36" s="8"/>
      <c r="M36" s="7"/>
    </row>
    <row r="37" spans="1:13" ht="27" customHeight="1">
      <c r="A37" s="7"/>
      <c r="B37" s="184" t="s">
        <v>119</v>
      </c>
      <c r="C37" s="184"/>
      <c r="D37" s="184"/>
      <c r="E37" s="184"/>
      <c r="F37" s="185"/>
      <c r="G37" s="185"/>
      <c r="H37" s="7"/>
      <c r="I37" s="7"/>
      <c r="J37" s="7"/>
      <c r="K37" s="7"/>
      <c r="L37" s="8"/>
      <c r="M37" s="7"/>
    </row>
    <row r="38" spans="1:13">
      <c r="A38" s="7"/>
      <c r="B38" s="186" t="s">
        <v>20</v>
      </c>
      <c r="C38" s="186"/>
      <c r="D38" s="186"/>
      <c r="E38" s="186"/>
      <c r="F38" s="276"/>
      <c r="G38" s="276"/>
      <c r="H38" s="7"/>
      <c r="I38" s="7"/>
      <c r="J38" s="7"/>
      <c r="K38" s="7"/>
      <c r="L38" s="8"/>
      <c r="M38" s="7"/>
    </row>
    <row r="39" spans="1:13">
      <c r="A39" s="7"/>
      <c r="B39" s="570" t="s">
        <v>383</v>
      </c>
      <c r="C39" s="570"/>
      <c r="D39" s="570"/>
      <c r="E39" s="570"/>
      <c r="F39" s="571"/>
      <c r="G39" s="571"/>
      <c r="H39" s="7"/>
      <c r="I39" s="7"/>
      <c r="J39" s="7"/>
      <c r="K39" s="7"/>
      <c r="L39" s="8"/>
      <c r="M39" s="7"/>
    </row>
    <row r="40" spans="1:13" ht="12.75" customHeight="1">
      <c r="A40" s="7"/>
      <c r="B40" s="186" t="s">
        <v>410</v>
      </c>
      <c r="C40" s="186"/>
      <c r="D40" s="186"/>
      <c r="E40" s="186"/>
      <c r="F40" s="276"/>
      <c r="G40" s="276"/>
      <c r="H40" s="7"/>
      <c r="I40" s="7"/>
      <c r="J40" s="7"/>
      <c r="K40" s="7"/>
      <c r="L40" s="8"/>
      <c r="M40" s="7"/>
    </row>
    <row r="41" spans="1:13">
      <c r="A41" s="7"/>
      <c r="B41" s="274"/>
      <c r="C41" s="275"/>
      <c r="D41" s="65"/>
      <c r="E41" s="65"/>
      <c r="F41" s="65"/>
      <c r="G41" s="65"/>
      <c r="H41" s="7"/>
      <c r="I41" s="7"/>
      <c r="J41" s="7"/>
      <c r="K41" s="7"/>
      <c r="L41" s="8"/>
      <c r="M41" s="7"/>
    </row>
    <row r="42" spans="1:13" ht="12.75" customHeight="1">
      <c r="A42" s="7"/>
      <c r="B42" s="186" t="s">
        <v>411</v>
      </c>
      <c r="C42" s="276"/>
      <c r="D42" s="65"/>
      <c r="E42" s="65"/>
      <c r="F42" s="65"/>
      <c r="G42" s="65"/>
      <c r="H42" s="7"/>
      <c r="I42" s="7"/>
      <c r="J42" s="7"/>
      <c r="K42" s="7"/>
      <c r="L42" s="8"/>
      <c r="M42" s="7"/>
    </row>
    <row r="43" spans="1:13" ht="24" customHeight="1">
      <c r="A43" s="7"/>
      <c r="B43" s="274" t="s">
        <v>384</v>
      </c>
      <c r="C43" s="275"/>
      <c r="D43" s="65"/>
      <c r="E43" s="65"/>
      <c r="F43" s="65"/>
      <c r="G43" s="65"/>
      <c r="H43" s="7"/>
      <c r="I43" s="7"/>
      <c r="J43" s="7"/>
      <c r="K43" s="7"/>
      <c r="L43" s="8"/>
      <c r="M43" s="7"/>
    </row>
    <row r="44" spans="1:13" ht="12.75" customHeight="1">
      <c r="A44" s="7"/>
      <c r="B44" s="186" t="s">
        <v>27</v>
      </c>
      <c r="C44" s="276"/>
      <c r="D44" s="65"/>
      <c r="E44" s="65"/>
      <c r="F44" s="65"/>
      <c r="G44" s="65"/>
      <c r="H44" s="7"/>
      <c r="I44" s="7"/>
      <c r="J44" s="7"/>
      <c r="K44" s="7"/>
      <c r="L44" s="8"/>
      <c r="M44" s="7"/>
    </row>
    <row r="45" spans="1:13" ht="12.75" customHeight="1">
      <c r="A45" s="187" t="s">
        <v>409</v>
      </c>
      <c r="B45" s="187"/>
      <c r="C45" s="187"/>
      <c r="D45" s="187"/>
      <c r="E45" s="187"/>
      <c r="F45" s="187"/>
      <c r="G45" s="187"/>
      <c r="H45" s="187"/>
      <c r="I45" s="187"/>
      <c r="J45" s="187"/>
      <c r="K45" s="7"/>
      <c r="L45" s="8"/>
      <c r="M45" s="7"/>
    </row>
    <row r="46" spans="1:13">
      <c r="A46" s="7"/>
      <c r="B46" s="7"/>
      <c r="C46" s="7"/>
      <c r="D46" s="7"/>
      <c r="E46" s="7"/>
      <c r="F46" s="7"/>
      <c r="G46" s="7"/>
      <c r="H46" s="7"/>
      <c r="I46" s="7"/>
      <c r="J46" s="7"/>
      <c r="K46" s="7"/>
      <c r="L46" s="8"/>
      <c r="M46" s="7"/>
    </row>
    <row r="47" spans="1:13">
      <c r="A47" s="7"/>
      <c r="B47" s="7"/>
      <c r="C47" s="7"/>
      <c r="D47" s="7"/>
      <c r="E47" s="7"/>
      <c r="F47" s="7"/>
      <c r="G47" s="7"/>
      <c r="H47" s="7"/>
      <c r="I47" s="7"/>
      <c r="J47" s="7"/>
      <c r="K47" s="7"/>
      <c r="L47" s="8"/>
      <c r="M47" s="7"/>
    </row>
    <row r="48" spans="1:13">
      <c r="A48" s="7"/>
      <c r="B48" s="7"/>
      <c r="C48" s="7"/>
      <c r="D48" s="7"/>
      <c r="E48" s="7"/>
      <c r="F48" s="7"/>
      <c r="G48" s="7"/>
      <c r="H48" s="7"/>
      <c r="I48" s="7"/>
      <c r="J48" s="7"/>
      <c r="K48" s="7"/>
      <c r="L48" s="8"/>
      <c r="M48" s="7"/>
    </row>
    <row r="49" spans="1:13">
      <c r="A49" s="7"/>
      <c r="B49" s="7"/>
      <c r="C49" s="7"/>
      <c r="D49" s="7"/>
      <c r="E49" s="7"/>
      <c r="F49" s="7"/>
      <c r="G49" s="7"/>
      <c r="H49" s="7"/>
      <c r="I49" s="7"/>
      <c r="J49" s="7"/>
      <c r="K49" s="7"/>
      <c r="L49" s="8"/>
      <c r="M49" s="7"/>
    </row>
    <row r="50" spans="1:13">
      <c r="A50" s="7"/>
      <c r="B50" s="7"/>
      <c r="C50" s="7"/>
      <c r="D50" s="7"/>
      <c r="E50" s="7"/>
      <c r="F50" s="7"/>
      <c r="G50" s="7"/>
      <c r="H50" s="7"/>
      <c r="I50" s="7"/>
      <c r="J50" s="7"/>
      <c r="K50" s="7"/>
      <c r="L50" s="8"/>
      <c r="M50" s="7"/>
    </row>
    <row r="51" spans="1:13">
      <c r="A51" s="7"/>
      <c r="B51" s="7"/>
      <c r="C51" s="7"/>
      <c r="D51" s="7"/>
      <c r="E51" s="7"/>
      <c r="F51" s="7"/>
      <c r="G51" s="7"/>
      <c r="H51" s="7"/>
      <c r="I51" s="7"/>
      <c r="J51" s="7"/>
      <c r="K51" s="7"/>
      <c r="L51" s="8"/>
      <c r="M51" s="7"/>
    </row>
  </sheetData>
  <mergeCells count="59">
    <mergeCell ref="B42:C42"/>
    <mergeCell ref="B43:C43"/>
    <mergeCell ref="B44:C44"/>
    <mergeCell ref="A45:J45"/>
    <mergeCell ref="D5:J5"/>
    <mergeCell ref="C9:J9"/>
    <mergeCell ref="C10:J10"/>
    <mergeCell ref="B39:G39"/>
    <mergeCell ref="B36:J36"/>
    <mergeCell ref="B37:G37"/>
    <mergeCell ref="B38:G38"/>
    <mergeCell ref="B40:G40"/>
    <mergeCell ref="B41:C41"/>
    <mergeCell ref="A30:A35"/>
    <mergeCell ref="B30:J30"/>
    <mergeCell ref="C31:J31"/>
    <mergeCell ref="C32:J32"/>
    <mergeCell ref="C33:J33"/>
    <mergeCell ref="B34:H34"/>
    <mergeCell ref="I34:J34"/>
    <mergeCell ref="B35:J35"/>
    <mergeCell ref="B29:D29"/>
    <mergeCell ref="E29:G29"/>
    <mergeCell ref="B25:D25"/>
    <mergeCell ref="B26:D26"/>
    <mergeCell ref="A27:A28"/>
    <mergeCell ref="B27:J27"/>
    <mergeCell ref="B28:D28"/>
    <mergeCell ref="E28:G28"/>
    <mergeCell ref="B17:E17"/>
    <mergeCell ref="F17:J17"/>
    <mergeCell ref="A18:A26"/>
    <mergeCell ref="B18:J18"/>
    <mergeCell ref="B19:D19"/>
    <mergeCell ref="B20:D20"/>
    <mergeCell ref="B21:D21"/>
    <mergeCell ref="B22:D22"/>
    <mergeCell ref="B23:J23"/>
    <mergeCell ref="B24:D24"/>
    <mergeCell ref="A13:A14"/>
    <mergeCell ref="C13:D13"/>
    <mergeCell ref="E13:J13"/>
    <mergeCell ref="C14:D14"/>
    <mergeCell ref="E14:J14"/>
    <mergeCell ref="A15:A16"/>
    <mergeCell ref="B15:E15"/>
    <mergeCell ref="F15:J15"/>
    <mergeCell ref="B16:E16"/>
    <mergeCell ref="F16:J16"/>
    <mergeCell ref="B8:J8"/>
    <mergeCell ref="L8:M8"/>
    <mergeCell ref="C11:J11"/>
    <mergeCell ref="B12:D12"/>
    <mergeCell ref="E12:J12"/>
    <mergeCell ref="B1:I1"/>
    <mergeCell ref="B2:I2"/>
    <mergeCell ref="B4:C4"/>
    <mergeCell ref="D4:G4"/>
    <mergeCell ref="B5:C5"/>
  </mergeCells>
  <dataValidations count="10">
    <dataValidation type="list" errorStyle="information" allowBlank="1" showInputMessage="1" showErrorMessage="1" error="Varētu būt kļūda" prompt="Izvēlieties no saraksta ietekmes variantu" sqref="C13:D13" xr:uid="{5AC508D6-6C58-4CB8-9EBC-A188C68839F6}">
      <formula1>#REF!</formula1>
    </dataValidation>
    <dataValidation allowBlank="1" showInputMessage="1" showErrorMessage="1" prompt="Norāda Ministru kabineta vai Saeimas lēmumu, gadu, pasākuma kodu" sqref="B35:J35" xr:uid="{2B7BCE90-626E-4037-9870-EB6C93FC80E6}"/>
    <dataValidation allowBlank="1" showInputMessage="1" showErrorMessage="1" prompt="Citē atbilstošo vidēja termiņa budžeta ietvara likuma pantu, punktu. " sqref="E12:J12" xr:uid="{FA15477A-B29D-4D60-868C-9486550B4D99}"/>
    <dataValidation allowBlank="1" showInputMessage="1" showErrorMessage="1" prompt="Norāda Valdības rīcības plāna punktu, kura izpildi nodrošinās attiecīgais prioritārais pasākums" sqref="C11:J11" xr:uid="{52A78779-DE7B-4184-94CD-EE2A3AFFD9D3}"/>
    <dataValidation type="custom" errorStyle="information" allowBlank="1" showInputMessage="1" showErrorMessage="1" error="Ir ievadīti vairāk nekā 250 vārdi" prompt="ne vairāk kā 250 vārdu" sqref="C10:J10" xr:uid="{865BC115-200E-4C8B-B832-0CD6F6D48A60}">
      <formula1>LEN(TRIM(C10))-LEN(SUBSTITUTE(C10," ",""))+1&lt;251</formula1>
    </dataValidation>
    <dataValidation type="custom" errorStyle="information" allowBlank="1" showInputMessage="1" showErrorMessage="1" error="Ir ievadīti vairāk nekā 200 vārdi" prompt="apraksts, ne vairāk kā 200 vārdu" sqref="E13:J14" xr:uid="{10C6AEEF-2BB6-4207-9AF2-829FECCCE696}">
      <formula1>LEN(TRIM(E13))-LEN(SUBSTITUTE(E13," ",""))+1&lt;201</formula1>
    </dataValidation>
    <dataValidation type="custom" errorStyle="information" allowBlank="1" showInputMessage="1" showErrorMessage="1" error="Ir ievadītas vairāk nekā 250 zīmes" prompt="ne vairāk kā 250 zīmju" sqref="C9:J9" xr:uid="{BB1EDB13-C2A2-4960-B9AE-D719AA440CBD}">
      <formula1>LEN(TRIM(C9))&lt;=250</formula1>
    </dataValidation>
    <dataValidation errorStyle="information" allowBlank="1" showInputMessage="1" showErrorMessage="1" sqref="D5:I5" xr:uid="{F79F750A-290F-40C3-A846-AFAC46EB925F}"/>
    <dataValidation type="whole" errorStyle="information" allowBlank="1" showInputMessage="1" showErrorMessage="1" error="Jāievada skaitlis" sqref="E20:J22" xr:uid="{3B6F00FE-9881-4B24-A65A-EB8CD40DA7CA}">
      <formula1>-1000000000000</formula1>
      <formula2>1000000000000</formula2>
    </dataValidation>
    <dataValidation type="whole" errorStyle="information" allowBlank="1" showInputMessage="1" showErrorMessage="1" error="Jāievada skaitlis" sqref="E24:J25" xr:uid="{8908D4D6-FDCD-4766-85A5-A375F56374EC}">
      <formula1>-100000000000000</formula1>
      <formula2>100000000000000</formula2>
    </dataValidation>
  </dataValidations>
  <hyperlinks>
    <hyperlink ref="B48" r:id="rId1" display="Guna.Jermacane@vm.gov.lv" xr:uid="{E1064E46-3FC6-4CB5-81DC-90325BADBB2F}"/>
  </hyperlinks>
  <pageMargins left="0.70866141732283472" right="0.70866141732283472" top="0.74803149606299213" bottom="0.74803149606299213" header="0.31496062992125984" footer="0.31496062992125984"/>
  <pageSetup paperSize="9" scale="55"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prompt="Izvēlieties no saraksta atbilstošo variantu" xr:uid="{7F4665C4-1300-4D04-A46C-33F698D008B6}">
          <x14:formula1>
            <xm:f>'\\vnozare.pri\vm\Redirect_profiles\VM_Ivita_Lazdina\Desktop\PP\Lāsmas\[VMvestp1_020818_PP_2018-2020_VTMEC (2).xlsx]Šabloni'!#REF!</xm:f>
          </x14:formula1>
          <xm:sqref>I34:J34</xm:sqref>
        </x14:dataValidation>
        <x14:dataValidation type="list" errorStyle="information" allowBlank="1" showInputMessage="1" showErrorMessage="1" error="iespējama kļūda" prompt="Izvēlieties no saraksta iestādi" xr:uid="{4669FEA8-E704-4B8A-AF41-368185160EEE}">
          <x14:formula1>
            <xm:f>'\\vnozare.pri\vm\Redirect_profiles\VM_Ivita_Lazdina\Desktop\PP\Lāsmas\[VMvestp1_020818_PP_2018-2020_VTMEC (2).xlsx]Šabloni'!#REF!</xm:f>
          </x14:formula1>
          <xm:sqref>D4:G4</xm:sqref>
        </x14:dataValidation>
        <x14:dataValidation type="list" errorStyle="information" allowBlank="1" showInputMessage="1" showErrorMessage="1" error="Varētu būt kļūda" prompt="Izvēlieties no saraksta atbilstošo variantu" xr:uid="{E4A7968F-83A9-4E3F-B037-EB5F96DD8835}">
          <x14:formula1>
            <xm:f>'\\vnozare.pri\vm\Redirect_profiles\VM_Ivita_Lazdina\Desktop\PP\Lāsmas\[VMvestp1_020818_PP_2018-2020_VTMEC (2).xlsx]Šabloni'!#REF!</xm:f>
          </x14:formula1>
          <xm:sqref>C14:D14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EC327-2A76-47CE-BF0D-27FFD14A721E}">
  <dimension ref="A1:R106"/>
  <sheetViews>
    <sheetView topLeftCell="A31" zoomScale="90" zoomScaleNormal="90" workbookViewId="0">
      <selection activeCell="J50" sqref="J50"/>
    </sheetView>
  </sheetViews>
  <sheetFormatPr defaultColWidth="8.85546875" defaultRowHeight="12.75"/>
  <cols>
    <col min="1" max="1" width="3.5703125" style="7" customWidth="1"/>
    <col min="2" max="2" width="25.7109375" style="7" customWidth="1"/>
    <col min="3" max="3" width="13.7109375" style="7" customWidth="1"/>
    <col min="4" max="4" width="6.140625" style="7" customWidth="1"/>
    <col min="5" max="10" width="14.28515625" style="7" customWidth="1"/>
    <col min="11" max="11" width="11.5703125" style="7" bestFit="1" customWidth="1"/>
    <col min="12" max="12" width="10.85546875" style="8" customWidth="1"/>
    <col min="13" max="15" width="12.85546875" style="7" customWidth="1"/>
    <col min="16" max="17" width="13" style="7" customWidth="1"/>
    <col min="18" max="18" width="13.5703125" style="7" customWidth="1"/>
    <col min="19" max="16384" width="8.85546875" style="7"/>
  </cols>
  <sheetData>
    <row r="1" spans="1:15" hidden="1">
      <c r="A1" s="6" t="s">
        <v>0</v>
      </c>
      <c r="B1" s="6" t="s">
        <v>1</v>
      </c>
      <c r="C1" s="6"/>
      <c r="D1" s="6" t="s">
        <v>2</v>
      </c>
      <c r="E1" s="6" t="s">
        <v>3</v>
      </c>
      <c r="F1" s="6" t="s">
        <v>4</v>
      </c>
      <c r="G1" s="6" t="s">
        <v>5</v>
      </c>
    </row>
    <row r="2" spans="1:15" ht="15.75" customHeight="1">
      <c r="B2" s="267" t="s">
        <v>17</v>
      </c>
      <c r="C2" s="267"/>
      <c r="D2" s="267"/>
      <c r="E2" s="267"/>
      <c r="F2" s="267"/>
      <c r="G2" s="267"/>
      <c r="H2" s="267"/>
      <c r="I2" s="267"/>
      <c r="L2" s="7"/>
      <c r="M2" s="9"/>
    </row>
    <row r="3" spans="1:15" ht="13.5" customHeight="1">
      <c r="A3" s="10"/>
      <c r="B3" s="11"/>
      <c r="C3" s="11"/>
      <c r="D3" s="11"/>
      <c r="E3" s="11"/>
      <c r="F3" s="11"/>
      <c r="G3" s="11"/>
      <c r="H3" s="11"/>
      <c r="I3" s="11"/>
      <c r="L3" s="12"/>
      <c r="M3" s="9"/>
    </row>
    <row r="4" spans="1:15" ht="13.5" customHeight="1">
      <c r="A4" s="10"/>
      <c r="B4" s="268" t="s">
        <v>33</v>
      </c>
      <c r="C4" s="268"/>
      <c r="D4" s="269" t="s">
        <v>30</v>
      </c>
      <c r="E4" s="269"/>
      <c r="F4" s="269"/>
      <c r="G4" s="269"/>
      <c r="L4" s="12"/>
      <c r="M4" s="9"/>
    </row>
    <row r="5" spans="1:15">
      <c r="A5" s="10"/>
      <c r="B5" s="270" t="s">
        <v>18</v>
      </c>
      <c r="C5" s="270"/>
      <c r="D5" s="271" t="s">
        <v>404</v>
      </c>
      <c r="E5" s="271"/>
      <c r="F5" s="271"/>
      <c r="G5" s="271"/>
      <c r="H5" s="271"/>
      <c r="I5" s="271"/>
      <c r="J5" s="272"/>
      <c r="L5" s="12"/>
      <c r="M5" s="9"/>
    </row>
    <row r="6" spans="1:15">
      <c r="A6" s="10"/>
      <c r="B6" s="13" t="s">
        <v>10</v>
      </c>
      <c r="C6" s="14" t="s">
        <v>57</v>
      </c>
      <c r="D6" s="15"/>
      <c r="E6" s="15"/>
      <c r="F6" s="15"/>
      <c r="G6" s="15"/>
      <c r="H6" s="15"/>
      <c r="I6" s="15"/>
      <c r="L6" s="12"/>
      <c r="M6" s="9"/>
    </row>
    <row r="7" spans="1:15">
      <c r="A7" s="10"/>
      <c r="B7" s="10"/>
      <c r="C7" s="10"/>
      <c r="D7" s="16"/>
      <c r="E7" s="16"/>
      <c r="F7" s="16"/>
      <c r="L7" s="12"/>
      <c r="M7" s="9"/>
    </row>
    <row r="8" spans="1:15" ht="12.75" customHeight="1">
      <c r="A8" s="17" t="s">
        <v>11</v>
      </c>
      <c r="B8" s="273" t="s">
        <v>19</v>
      </c>
      <c r="C8" s="273"/>
      <c r="D8" s="273"/>
      <c r="E8" s="273"/>
      <c r="F8" s="273"/>
      <c r="G8" s="273"/>
      <c r="H8" s="273"/>
      <c r="I8" s="273"/>
      <c r="J8" s="273"/>
      <c r="L8" s="259" t="s">
        <v>50</v>
      </c>
      <c r="M8" s="259"/>
    </row>
    <row r="9" spans="1:15" ht="27.75" customHeight="1">
      <c r="A9" s="18" t="s">
        <v>38</v>
      </c>
      <c r="B9" s="19" t="s">
        <v>15</v>
      </c>
      <c r="C9" s="195" t="s">
        <v>236</v>
      </c>
      <c r="D9" s="195"/>
      <c r="E9" s="195"/>
      <c r="F9" s="195"/>
      <c r="G9" s="195"/>
      <c r="H9" s="195"/>
      <c r="I9" s="195"/>
      <c r="J9" s="196"/>
      <c r="L9" s="20">
        <f>LEN(TRIM(C9))</f>
        <v>186</v>
      </c>
      <c r="M9" s="21" t="s">
        <v>31</v>
      </c>
    </row>
    <row r="10" spans="1:15" ht="240" customHeight="1">
      <c r="A10" s="22" t="s">
        <v>39</v>
      </c>
      <c r="B10" s="19"/>
      <c r="C10" s="195" t="s">
        <v>237</v>
      </c>
      <c r="D10" s="195"/>
      <c r="E10" s="195"/>
      <c r="F10" s="195"/>
      <c r="G10" s="195"/>
      <c r="H10" s="195"/>
      <c r="I10" s="195"/>
      <c r="J10" s="196"/>
      <c r="L10" s="23">
        <f>LEN(TRIM(C10))-LEN(SUBSTITUTE(C10," ",""))+1</f>
        <v>255</v>
      </c>
      <c r="M10" s="24" t="s">
        <v>32</v>
      </c>
    </row>
    <row r="11" spans="1:15" ht="14.25" customHeight="1">
      <c r="A11" s="25" t="s">
        <v>40</v>
      </c>
      <c r="B11" s="26" t="s">
        <v>21</v>
      </c>
      <c r="C11" s="260" t="s">
        <v>253</v>
      </c>
      <c r="D11" s="261"/>
      <c r="E11" s="261"/>
      <c r="F11" s="261"/>
      <c r="G11" s="261"/>
      <c r="H11" s="261"/>
      <c r="I11" s="261"/>
      <c r="J11" s="262"/>
      <c r="L11" s="12"/>
      <c r="M11" s="9"/>
    </row>
    <row r="12" spans="1:15" ht="78.75" customHeight="1">
      <c r="A12" s="18" t="s">
        <v>41</v>
      </c>
      <c r="B12" s="263" t="s">
        <v>28</v>
      </c>
      <c r="C12" s="264"/>
      <c r="D12" s="264"/>
      <c r="E12" s="265" t="s">
        <v>406</v>
      </c>
      <c r="F12" s="266"/>
      <c r="G12" s="266"/>
      <c r="H12" s="266"/>
      <c r="I12" s="266"/>
      <c r="J12" s="266"/>
      <c r="K12" s="27"/>
      <c r="L12" s="9"/>
      <c r="M12" s="9"/>
      <c r="N12" s="28"/>
      <c r="O12" s="28"/>
    </row>
    <row r="13" spans="1:15" ht="42.75" customHeight="1">
      <c r="A13" s="243" t="s">
        <v>42</v>
      </c>
      <c r="B13" s="19" t="s">
        <v>26</v>
      </c>
      <c r="C13" s="245" t="s">
        <v>34</v>
      </c>
      <c r="D13" s="246"/>
      <c r="E13" s="247" t="s">
        <v>238</v>
      </c>
      <c r="F13" s="248"/>
      <c r="G13" s="248"/>
      <c r="H13" s="248"/>
      <c r="I13" s="248"/>
      <c r="J13" s="249"/>
      <c r="L13" s="29">
        <f>LEN(TRIM(E13))-LEN(SUBSTITUTE(E13," ",""))+1</f>
        <v>29</v>
      </c>
      <c r="M13" s="30" t="s">
        <v>32</v>
      </c>
    </row>
    <row r="14" spans="1:15" ht="29.25" customHeight="1">
      <c r="A14" s="244"/>
      <c r="B14" s="19" t="s">
        <v>25</v>
      </c>
      <c r="C14" s="245" t="s">
        <v>29</v>
      </c>
      <c r="D14" s="245"/>
      <c r="E14" s="247" t="s">
        <v>56</v>
      </c>
      <c r="F14" s="250"/>
      <c r="G14" s="250"/>
      <c r="H14" s="250"/>
      <c r="I14" s="250"/>
      <c r="J14" s="251"/>
      <c r="L14" s="23">
        <f>LEN(TRIM(E14))-LEN(SUBSTITUTE(E14," ",""))+1</f>
        <v>1</v>
      </c>
      <c r="M14" s="24" t="s">
        <v>32</v>
      </c>
    </row>
    <row r="15" spans="1:15" ht="42" customHeight="1">
      <c r="A15" s="188" t="s">
        <v>43</v>
      </c>
      <c r="B15" s="253" t="s">
        <v>37</v>
      </c>
      <c r="C15" s="254"/>
      <c r="D15" s="254"/>
      <c r="E15" s="254"/>
      <c r="F15" s="255" t="s">
        <v>36</v>
      </c>
      <c r="G15" s="256"/>
      <c r="H15" s="256"/>
      <c r="I15" s="256"/>
      <c r="J15" s="257"/>
    </row>
    <row r="16" spans="1:15" ht="27" customHeight="1">
      <c r="A16" s="252"/>
      <c r="B16" s="197" t="s">
        <v>56</v>
      </c>
      <c r="C16" s="258"/>
      <c r="D16" s="258"/>
      <c r="E16" s="258"/>
      <c r="F16" s="195" t="s">
        <v>239</v>
      </c>
      <c r="G16" s="195"/>
      <c r="H16" s="195"/>
      <c r="I16" s="195"/>
      <c r="J16" s="196"/>
    </row>
    <row r="17" spans="1:18" hidden="1">
      <c r="A17" s="252"/>
      <c r="B17" s="197"/>
      <c r="C17" s="258"/>
      <c r="D17" s="258"/>
      <c r="E17" s="258"/>
      <c r="F17" s="258"/>
      <c r="G17" s="258"/>
      <c r="H17" s="258"/>
      <c r="I17" s="258"/>
      <c r="J17" s="258"/>
    </row>
    <row r="18" spans="1:18" hidden="1">
      <c r="A18" s="244"/>
      <c r="B18" s="197"/>
      <c r="C18" s="258"/>
      <c r="D18" s="258"/>
      <c r="E18" s="258"/>
      <c r="F18" s="258"/>
      <c r="G18" s="258"/>
      <c r="H18" s="258"/>
      <c r="I18" s="258"/>
      <c r="J18" s="258"/>
    </row>
    <row r="19" spans="1:18" ht="15" customHeight="1">
      <c r="A19" s="188" t="s">
        <v>44</v>
      </c>
      <c r="B19" s="191" t="s">
        <v>7</v>
      </c>
      <c r="C19" s="192"/>
      <c r="D19" s="192"/>
      <c r="E19" s="192"/>
      <c r="F19" s="192"/>
      <c r="G19" s="192"/>
      <c r="H19" s="192"/>
      <c r="I19" s="192"/>
      <c r="J19" s="193"/>
    </row>
    <row r="20" spans="1:18" ht="61.5" customHeight="1">
      <c r="A20" s="189"/>
      <c r="B20" s="219"/>
      <c r="C20" s="219"/>
      <c r="D20" s="219"/>
      <c r="E20" s="31" t="s">
        <v>105</v>
      </c>
      <c r="F20" s="31" t="s">
        <v>117</v>
      </c>
      <c r="G20" s="31" t="s">
        <v>130</v>
      </c>
      <c r="H20" s="32" t="s">
        <v>51</v>
      </c>
      <c r="I20" s="32" t="s">
        <v>52</v>
      </c>
      <c r="J20" s="32" t="s">
        <v>53</v>
      </c>
    </row>
    <row r="21" spans="1:18" ht="15" customHeight="1">
      <c r="A21" s="189"/>
      <c r="B21" s="220" t="s">
        <v>407</v>
      </c>
      <c r="C21" s="221"/>
      <c r="D21" s="222"/>
      <c r="E21" s="33"/>
      <c r="F21" s="33"/>
      <c r="G21" s="33"/>
      <c r="H21" s="34"/>
      <c r="I21" s="34"/>
      <c r="J21" s="35"/>
    </row>
    <row r="22" spans="1:18">
      <c r="A22" s="189"/>
      <c r="B22" s="211" t="s">
        <v>54</v>
      </c>
      <c r="C22" s="211"/>
      <c r="D22" s="212"/>
      <c r="E22" s="36">
        <f>E27+E48+E51+E59+E69+E72</f>
        <v>80411673</v>
      </c>
      <c r="F22" s="36">
        <f t="shared" ref="F22:I22" si="0">F27+F48+F51+F59+F69+F72</f>
        <v>146046719.79229301</v>
      </c>
      <c r="G22" s="36">
        <f t="shared" si="0"/>
        <v>216752413</v>
      </c>
      <c r="H22" s="36"/>
      <c r="I22" s="36">
        <f t="shared" si="0"/>
        <v>287342290.98427999</v>
      </c>
      <c r="J22" s="36"/>
      <c r="K22" s="37"/>
      <c r="L22" s="37"/>
    </row>
    <row r="23" spans="1:18" ht="12.75" customHeight="1">
      <c r="A23" s="189"/>
      <c r="B23" s="198" t="s">
        <v>55</v>
      </c>
      <c r="C23" s="199"/>
      <c r="D23" s="199"/>
      <c r="E23" s="33">
        <f>E34+E37+E39+E41+E43+E45+E47+E50+E53+E55+E57+E61+E63+E65+E67+E71+E75+E77+E79</f>
        <v>5562978.9331879998</v>
      </c>
      <c r="F23" s="33">
        <f t="shared" ref="F23:G23" si="1">F34+F37+F39+F41+F43+F45+F47+F50+F53+F55+F57+F61+F63+F65+F67+F71+F75+F77+F79</f>
        <v>7410472.0671880003</v>
      </c>
      <c r="G23" s="33">
        <f t="shared" si="1"/>
        <v>9359743.2011879999</v>
      </c>
      <c r="H23" s="33"/>
      <c r="I23" s="33">
        <f t="shared" ref="I23" si="2">I34+I37+I39+I41+I43+I45+I47+I50+I53+I55+I57+I61+I63+I65+I67+I71+I75+I77+I79</f>
        <v>11342194.503868001</v>
      </c>
      <c r="J23" s="38"/>
      <c r="K23" s="39"/>
      <c r="L23" s="39"/>
      <c r="M23" s="39"/>
    </row>
    <row r="24" spans="1:18" ht="12.75" customHeight="1">
      <c r="A24" s="189"/>
      <c r="B24" s="198" t="s">
        <v>49</v>
      </c>
      <c r="C24" s="199"/>
      <c r="D24" s="199"/>
      <c r="E24" s="199"/>
      <c r="F24" s="199"/>
      <c r="G24" s="199"/>
      <c r="H24" s="199"/>
      <c r="I24" s="199"/>
      <c r="J24" s="238"/>
    </row>
    <row r="25" spans="1:18" ht="13.5" customHeight="1">
      <c r="A25" s="189"/>
      <c r="B25" s="239" t="s">
        <v>22</v>
      </c>
      <c r="C25" s="239"/>
      <c r="D25" s="240"/>
      <c r="E25" s="33">
        <v>0</v>
      </c>
      <c r="F25" s="33">
        <v>0</v>
      </c>
      <c r="G25" s="33">
        <v>0</v>
      </c>
      <c r="H25" s="33"/>
      <c r="I25" s="40">
        <f t="shared" ref="I25:I73" si="3">G25</f>
        <v>0</v>
      </c>
      <c r="J25" s="38"/>
      <c r="M25" s="41"/>
      <c r="N25" s="41"/>
      <c r="O25" s="41"/>
      <c r="P25" s="42"/>
      <c r="Q25" s="42"/>
      <c r="R25" s="42"/>
    </row>
    <row r="26" spans="1:18" ht="13.5" customHeight="1">
      <c r="A26" s="189"/>
      <c r="B26" s="241" t="s">
        <v>59</v>
      </c>
      <c r="C26" s="241"/>
      <c r="D26" s="242"/>
      <c r="E26" s="33">
        <f>E27+E51+E59+E69+E72+E48</f>
        <v>80411673</v>
      </c>
      <c r="F26" s="33">
        <f>F27+F51+F59+F69+F72+F48</f>
        <v>146046719.79229301</v>
      </c>
      <c r="G26" s="33">
        <f>G27+G51+G59+G69+G72+G48</f>
        <v>216752413</v>
      </c>
      <c r="H26" s="33"/>
      <c r="I26" s="33">
        <f t="shared" ref="I26" si="4">I27+I51+I59+I69+I72+I48</f>
        <v>287342290.98427999</v>
      </c>
      <c r="J26" s="38"/>
      <c r="K26" s="39"/>
      <c r="L26" s="39"/>
      <c r="M26" s="39"/>
      <c r="N26" s="42"/>
      <c r="O26" s="42"/>
      <c r="P26" s="42"/>
      <c r="Q26" s="42"/>
      <c r="R26" s="42"/>
    </row>
    <row r="27" spans="1:18" ht="13.5" customHeight="1">
      <c r="A27" s="189"/>
      <c r="B27" s="230" t="s">
        <v>60</v>
      </c>
      <c r="C27" s="230"/>
      <c r="D27" s="231"/>
      <c r="E27" s="36">
        <f>E33+E35+E38+E40+E42+E44+E46+E32+E31+E30+E29+E28</f>
        <v>74232499</v>
      </c>
      <c r="F27" s="36">
        <f t="shared" ref="F27:G27" si="5">F33+F35+F38+F40+F42+F44+F46+F32+F31+F30+F29+F28</f>
        <v>138021674</v>
      </c>
      <c r="G27" s="36">
        <f t="shared" si="5"/>
        <v>206810448</v>
      </c>
      <c r="H27" s="36"/>
      <c r="I27" s="36">
        <f t="shared" ref="I27" si="6">I33+I35+I38+I40+I42+I44+I46+I32+I31+I30+I29+I28</f>
        <v>275491467.98427999</v>
      </c>
      <c r="J27" s="38"/>
      <c r="L27" s="43"/>
      <c r="M27" s="237"/>
      <c r="N27" s="237"/>
      <c r="O27" s="237"/>
      <c r="P27" s="44"/>
      <c r="Q27" s="44"/>
      <c r="R27" s="44"/>
    </row>
    <row r="28" spans="1:18" ht="24" customHeight="1">
      <c r="A28" s="189"/>
      <c r="B28" s="223" t="s">
        <v>112</v>
      </c>
      <c r="C28" s="223"/>
      <c r="D28" s="224"/>
      <c r="E28" s="45">
        <v>13733619</v>
      </c>
      <c r="F28" s="45">
        <v>25968769</v>
      </c>
      <c r="G28" s="45">
        <v>39048557</v>
      </c>
      <c r="H28" s="45"/>
      <c r="I28" s="33">
        <v>52726869</v>
      </c>
      <c r="J28" s="46"/>
      <c r="M28" s="236"/>
      <c r="N28" s="236"/>
      <c r="O28" s="236"/>
      <c r="P28" s="47"/>
      <c r="Q28" s="47"/>
      <c r="R28" s="47"/>
    </row>
    <row r="29" spans="1:18" ht="24" customHeight="1">
      <c r="A29" s="189"/>
      <c r="B29" s="223" t="s">
        <v>113</v>
      </c>
      <c r="C29" s="223"/>
      <c r="D29" s="224"/>
      <c r="E29" s="45">
        <v>2374864</v>
      </c>
      <c r="F29" s="45">
        <v>4368939</v>
      </c>
      <c r="G29" s="45">
        <v>6551288</v>
      </c>
      <c r="H29" s="45"/>
      <c r="I29" s="33">
        <v>8846138</v>
      </c>
      <c r="J29" s="46"/>
      <c r="M29" s="236"/>
      <c r="N29" s="236"/>
      <c r="O29" s="236"/>
      <c r="P29" s="47"/>
      <c r="Q29" s="47"/>
      <c r="R29" s="47"/>
    </row>
    <row r="30" spans="1:18" ht="25.5" customHeight="1">
      <c r="A30" s="189"/>
      <c r="B30" s="223" t="s">
        <v>114</v>
      </c>
      <c r="C30" s="223"/>
      <c r="D30" s="224"/>
      <c r="E30" s="45">
        <v>16417413</v>
      </c>
      <c r="F30" s="45">
        <v>32754052</v>
      </c>
      <c r="G30" s="45">
        <v>48803571</v>
      </c>
      <c r="H30" s="45"/>
      <c r="I30" s="33">
        <v>65898966</v>
      </c>
      <c r="J30" s="46"/>
      <c r="M30" s="236"/>
      <c r="N30" s="236"/>
      <c r="O30" s="236"/>
      <c r="P30" s="47"/>
      <c r="Q30" s="47"/>
      <c r="R30" s="47"/>
    </row>
    <row r="31" spans="1:18" ht="25.5" customHeight="1">
      <c r="A31" s="189"/>
      <c r="B31" s="223" t="s">
        <v>115</v>
      </c>
      <c r="C31" s="223"/>
      <c r="D31" s="224"/>
      <c r="E31" s="45">
        <v>17575331</v>
      </c>
      <c r="F31" s="45">
        <v>36314292</v>
      </c>
      <c r="G31" s="45">
        <v>57759140</v>
      </c>
      <c r="H31" s="45"/>
      <c r="I31" s="33">
        <v>77991287</v>
      </c>
      <c r="J31" s="46"/>
      <c r="M31" s="236"/>
      <c r="N31" s="236"/>
      <c r="O31" s="236"/>
      <c r="P31" s="47"/>
      <c r="Q31" s="47"/>
      <c r="R31" s="47"/>
    </row>
    <row r="32" spans="1:18" ht="26.25" customHeight="1">
      <c r="A32" s="189"/>
      <c r="B32" s="223" t="s">
        <v>116</v>
      </c>
      <c r="C32" s="223"/>
      <c r="D32" s="224"/>
      <c r="E32" s="45">
        <v>9604945</v>
      </c>
      <c r="F32" s="45">
        <v>19846174</v>
      </c>
      <c r="G32" s="45">
        <v>31565457</v>
      </c>
      <c r="H32" s="45"/>
      <c r="I32" s="33">
        <v>42622516</v>
      </c>
      <c r="J32" s="46"/>
      <c r="M32" s="236"/>
      <c r="N32" s="236"/>
      <c r="O32" s="236"/>
      <c r="P32" s="47"/>
      <c r="Q32" s="47"/>
      <c r="R32" s="47"/>
    </row>
    <row r="33" spans="1:18" ht="12.75" customHeight="1">
      <c r="A33" s="189"/>
      <c r="B33" s="223" t="s">
        <v>72</v>
      </c>
      <c r="C33" s="223"/>
      <c r="D33" s="224"/>
      <c r="E33" s="45">
        <v>170742</v>
      </c>
      <c r="F33" s="45">
        <v>257339</v>
      </c>
      <c r="G33" s="45">
        <v>355263</v>
      </c>
      <c r="H33" s="45"/>
      <c r="I33" s="33">
        <v>443120</v>
      </c>
      <c r="J33" s="46"/>
      <c r="M33" s="236"/>
      <c r="N33" s="236"/>
      <c r="O33" s="236"/>
      <c r="P33" s="47"/>
      <c r="Q33" s="47"/>
      <c r="R33" s="47"/>
    </row>
    <row r="34" spans="1:18" ht="13.5" customHeight="1">
      <c r="A34" s="189"/>
      <c r="B34" s="208" t="s">
        <v>86</v>
      </c>
      <c r="C34" s="209"/>
      <c r="D34" s="210"/>
      <c r="E34" s="45">
        <v>170742</v>
      </c>
      <c r="F34" s="45">
        <v>257339</v>
      </c>
      <c r="G34" s="45">
        <v>355263</v>
      </c>
      <c r="H34" s="45"/>
      <c r="I34" s="33">
        <v>443120</v>
      </c>
      <c r="J34" s="46"/>
      <c r="M34" s="236"/>
      <c r="N34" s="236"/>
      <c r="O34" s="236"/>
      <c r="P34" s="47"/>
      <c r="Q34" s="47"/>
      <c r="R34" s="47"/>
    </row>
    <row r="35" spans="1:18" ht="13.5" customHeight="1">
      <c r="A35" s="189"/>
      <c r="B35" s="223" t="s">
        <v>74</v>
      </c>
      <c r="C35" s="223"/>
      <c r="D35" s="224"/>
      <c r="E35" s="45">
        <v>141770</v>
      </c>
      <c r="F35" s="45">
        <v>196348</v>
      </c>
      <c r="G35" s="45">
        <v>263692</v>
      </c>
      <c r="H35" s="45"/>
      <c r="I35" s="33">
        <v>329778</v>
      </c>
      <c r="J35" s="46"/>
      <c r="M35" s="236"/>
      <c r="N35" s="236"/>
      <c r="O35" s="236"/>
      <c r="P35" s="47"/>
      <c r="Q35" s="47"/>
      <c r="R35" s="47"/>
    </row>
    <row r="36" spans="1:18" ht="13.5" hidden="1" customHeight="1">
      <c r="A36" s="189"/>
      <c r="B36" s="223"/>
      <c r="C36" s="223"/>
      <c r="D36" s="224"/>
      <c r="E36" s="45"/>
      <c r="F36" s="45"/>
      <c r="G36" s="45"/>
      <c r="H36" s="45"/>
      <c r="I36" s="33">
        <f t="shared" si="3"/>
        <v>0</v>
      </c>
      <c r="J36" s="46"/>
      <c r="M36" s="236"/>
      <c r="N36" s="236"/>
      <c r="O36" s="236"/>
      <c r="P36" s="47"/>
      <c r="Q36" s="47"/>
      <c r="R36" s="47"/>
    </row>
    <row r="37" spans="1:18" ht="13.5" customHeight="1">
      <c r="A37" s="189"/>
      <c r="B37" s="208" t="s">
        <v>86</v>
      </c>
      <c r="C37" s="209"/>
      <c r="D37" s="210"/>
      <c r="E37" s="45">
        <v>141770</v>
      </c>
      <c r="F37" s="45">
        <v>196348</v>
      </c>
      <c r="G37" s="45">
        <v>263692</v>
      </c>
      <c r="H37" s="45"/>
      <c r="I37" s="33">
        <v>329778</v>
      </c>
      <c r="J37" s="46"/>
      <c r="M37" s="236"/>
      <c r="N37" s="236"/>
      <c r="O37" s="236"/>
      <c r="P37" s="47"/>
      <c r="Q37" s="47"/>
      <c r="R37" s="47"/>
    </row>
    <row r="38" spans="1:18" ht="13.5" customHeight="1">
      <c r="A38" s="189"/>
      <c r="B38" s="223" t="s">
        <v>73</v>
      </c>
      <c r="C38" s="223"/>
      <c r="D38" s="224"/>
      <c r="E38" s="45">
        <f>E39</f>
        <v>320311</v>
      </c>
      <c r="F38" s="45">
        <f t="shared" ref="F38:I38" si="7">F39</f>
        <v>581401</v>
      </c>
      <c r="G38" s="45">
        <f t="shared" si="7"/>
        <v>882637</v>
      </c>
      <c r="H38" s="45"/>
      <c r="I38" s="45">
        <f t="shared" si="7"/>
        <v>1217825</v>
      </c>
      <c r="J38" s="46"/>
      <c r="M38" s="236"/>
      <c r="N38" s="236"/>
      <c r="O38" s="236"/>
      <c r="P38" s="47"/>
      <c r="Q38" s="47"/>
      <c r="R38" s="47"/>
    </row>
    <row r="39" spans="1:18" ht="13.5" customHeight="1">
      <c r="A39" s="189"/>
      <c r="B39" s="208" t="s">
        <v>86</v>
      </c>
      <c r="C39" s="209"/>
      <c r="D39" s="210"/>
      <c r="E39" s="45">
        <v>320311</v>
      </c>
      <c r="F39" s="45">
        <v>581401</v>
      </c>
      <c r="G39" s="45">
        <v>882637</v>
      </c>
      <c r="H39" s="45"/>
      <c r="I39" s="33">
        <v>1217825</v>
      </c>
      <c r="J39" s="46"/>
      <c r="M39" s="236"/>
      <c r="N39" s="236"/>
      <c r="O39" s="236"/>
      <c r="P39" s="47"/>
      <c r="Q39" s="47"/>
      <c r="R39" s="47"/>
    </row>
    <row r="40" spans="1:18" ht="13.5" customHeight="1">
      <c r="A40" s="189"/>
      <c r="B40" s="223" t="s">
        <v>75</v>
      </c>
      <c r="C40" s="223"/>
      <c r="D40" s="224"/>
      <c r="E40" s="45">
        <v>11781055</v>
      </c>
      <c r="F40" s="45">
        <v>15117763</v>
      </c>
      <c r="G40" s="45">
        <v>18454470</v>
      </c>
      <c r="H40" s="45"/>
      <c r="I40" s="33">
        <v>21778587</v>
      </c>
      <c r="J40" s="46"/>
      <c r="M40" s="236"/>
      <c r="N40" s="236"/>
      <c r="O40" s="236"/>
      <c r="P40" s="47"/>
      <c r="Q40" s="47"/>
      <c r="R40" s="47"/>
    </row>
    <row r="41" spans="1:18" ht="13.5" hidden="1" customHeight="1">
      <c r="A41" s="189"/>
      <c r="B41" s="208" t="s">
        <v>86</v>
      </c>
      <c r="C41" s="209"/>
      <c r="D41" s="210"/>
      <c r="E41" s="45"/>
      <c r="F41" s="45"/>
      <c r="G41" s="45"/>
      <c r="H41" s="45"/>
      <c r="I41" s="33">
        <f t="shared" si="3"/>
        <v>0</v>
      </c>
      <c r="J41" s="46"/>
      <c r="M41" s="235"/>
      <c r="N41" s="235"/>
      <c r="O41" s="235"/>
      <c r="P41" s="44"/>
      <c r="Q41" s="44"/>
      <c r="R41" s="44"/>
    </row>
    <row r="42" spans="1:18">
      <c r="A42" s="189"/>
      <c r="B42" s="223" t="s">
        <v>110</v>
      </c>
      <c r="C42" s="223"/>
      <c r="D42" s="224"/>
      <c r="E42" s="45">
        <v>168702</v>
      </c>
      <c r="F42" s="45">
        <v>241574</v>
      </c>
      <c r="G42" s="45">
        <v>319033</v>
      </c>
      <c r="H42" s="45"/>
      <c r="I42" s="33">
        <v>398355</v>
      </c>
      <c r="J42" s="46"/>
      <c r="M42" s="48"/>
      <c r="N42" s="48"/>
      <c r="O42" s="48"/>
      <c r="P42" s="44"/>
      <c r="Q42" s="44"/>
      <c r="R42" s="44"/>
    </row>
    <row r="43" spans="1:18" ht="13.5" customHeight="1">
      <c r="A43" s="189"/>
      <c r="B43" s="208" t="s">
        <v>86</v>
      </c>
      <c r="C43" s="209"/>
      <c r="D43" s="210"/>
      <c r="E43" s="45">
        <v>115807.933188</v>
      </c>
      <c r="F43" s="45">
        <v>143319.06718800002</v>
      </c>
      <c r="G43" s="45">
        <v>170830.20118800001</v>
      </c>
      <c r="H43" s="45"/>
      <c r="I43" s="33">
        <v>198237.519588</v>
      </c>
      <c r="J43" s="46"/>
      <c r="M43" s="48"/>
      <c r="N43" s="48"/>
      <c r="O43" s="48"/>
      <c r="P43" s="44"/>
      <c r="Q43" s="44"/>
      <c r="R43" s="44"/>
    </row>
    <row r="44" spans="1:18" ht="13.5" customHeight="1">
      <c r="A44" s="189"/>
      <c r="B44" s="223" t="s">
        <v>76</v>
      </c>
      <c r="C44" s="223"/>
      <c r="D44" s="224"/>
      <c r="E44" s="45">
        <v>1408293</v>
      </c>
      <c r="F44" s="45">
        <v>1733455</v>
      </c>
      <c r="G44" s="45">
        <v>2059658</v>
      </c>
      <c r="H44" s="45"/>
      <c r="I44" s="33">
        <v>2384630.9842800004</v>
      </c>
      <c r="J44" s="46"/>
      <c r="M44" s="237"/>
      <c r="N44" s="237"/>
      <c r="O44" s="237"/>
      <c r="P44" s="44"/>
      <c r="Q44" s="44"/>
      <c r="R44" s="44"/>
    </row>
    <row r="45" spans="1:18" ht="13.5" customHeight="1">
      <c r="A45" s="189"/>
      <c r="B45" s="208" t="s">
        <v>86</v>
      </c>
      <c r="C45" s="209"/>
      <c r="D45" s="210"/>
      <c r="E45" s="45">
        <v>1408293</v>
      </c>
      <c r="F45" s="45">
        <v>1733455</v>
      </c>
      <c r="G45" s="45">
        <v>2059658</v>
      </c>
      <c r="H45" s="45"/>
      <c r="I45" s="33">
        <v>2384630.9842800004</v>
      </c>
      <c r="J45" s="46"/>
      <c r="M45" s="237"/>
      <c r="N45" s="237"/>
      <c r="O45" s="237"/>
      <c r="P45" s="44"/>
      <c r="Q45" s="44"/>
      <c r="R45" s="44"/>
    </row>
    <row r="46" spans="1:18" ht="12.75" customHeight="1">
      <c r="A46" s="189"/>
      <c r="B46" s="223" t="s">
        <v>77</v>
      </c>
      <c r="C46" s="223"/>
      <c r="D46" s="224"/>
      <c r="E46" s="45">
        <v>535454</v>
      </c>
      <c r="F46" s="45">
        <v>641568</v>
      </c>
      <c r="G46" s="45">
        <v>747682</v>
      </c>
      <c r="H46" s="45"/>
      <c r="I46" s="33">
        <v>853396</v>
      </c>
      <c r="J46" s="46"/>
      <c r="M46" s="237"/>
      <c r="N46" s="237"/>
      <c r="O46" s="237"/>
      <c r="P46" s="44"/>
      <c r="Q46" s="44"/>
      <c r="R46" s="44"/>
    </row>
    <row r="47" spans="1:18" ht="13.5" customHeight="1">
      <c r="A47" s="189"/>
      <c r="B47" s="208" t="s">
        <v>86</v>
      </c>
      <c r="C47" s="209"/>
      <c r="D47" s="210"/>
      <c r="E47" s="45">
        <v>535454</v>
      </c>
      <c r="F47" s="45">
        <v>641568</v>
      </c>
      <c r="G47" s="45">
        <v>747682</v>
      </c>
      <c r="H47" s="45"/>
      <c r="I47" s="33">
        <v>853396</v>
      </c>
      <c r="J47" s="46"/>
    </row>
    <row r="48" spans="1:18" s="51" customFormat="1" ht="13.5" customHeight="1">
      <c r="A48" s="189"/>
      <c r="B48" s="232" t="s">
        <v>108</v>
      </c>
      <c r="C48" s="233"/>
      <c r="D48" s="234"/>
      <c r="E48" s="49">
        <f>E49</f>
        <v>1237077</v>
      </c>
      <c r="F48" s="49">
        <f t="shared" ref="F48:I48" si="8">F49</f>
        <v>1741391</v>
      </c>
      <c r="G48" s="49">
        <f t="shared" si="8"/>
        <v>2262109</v>
      </c>
      <c r="H48" s="49"/>
      <c r="I48" s="49">
        <f t="shared" si="8"/>
        <v>2796682</v>
      </c>
      <c r="J48" s="50"/>
      <c r="L48" s="52"/>
    </row>
    <row r="49" spans="1:17" ht="28.5" customHeight="1">
      <c r="A49" s="189"/>
      <c r="B49" s="227" t="s">
        <v>109</v>
      </c>
      <c r="C49" s="228"/>
      <c r="D49" s="229"/>
      <c r="E49" s="45">
        <v>1237077</v>
      </c>
      <c r="F49" s="45">
        <v>1741391</v>
      </c>
      <c r="G49" s="45">
        <v>2262109</v>
      </c>
      <c r="H49" s="45"/>
      <c r="I49" s="45">
        <v>2796682</v>
      </c>
      <c r="J49" s="46"/>
    </row>
    <row r="50" spans="1:17" ht="13.5" customHeight="1">
      <c r="A50" s="189"/>
      <c r="B50" s="208" t="s">
        <v>86</v>
      </c>
      <c r="C50" s="209"/>
      <c r="D50" s="210"/>
      <c r="E50" s="45">
        <v>1237077</v>
      </c>
      <c r="F50" s="45">
        <v>1741391</v>
      </c>
      <c r="G50" s="45">
        <v>2262109</v>
      </c>
      <c r="H50" s="45"/>
      <c r="I50" s="33">
        <v>2796682</v>
      </c>
      <c r="J50" s="46"/>
    </row>
    <row r="51" spans="1:17" ht="27" customHeight="1">
      <c r="A51" s="189"/>
      <c r="B51" s="232" t="s">
        <v>71</v>
      </c>
      <c r="C51" s="233"/>
      <c r="D51" s="234"/>
      <c r="E51" s="36">
        <f>E52+E54+E56+E58</f>
        <v>2376675</v>
      </c>
      <c r="F51" s="36">
        <f t="shared" ref="F51:I51" si="9">F52+F54+F56+F58</f>
        <v>2936522.792293</v>
      </c>
      <c r="G51" s="36">
        <f t="shared" si="9"/>
        <v>3501273</v>
      </c>
      <c r="H51" s="36"/>
      <c r="I51" s="36">
        <f t="shared" si="9"/>
        <v>4061110</v>
      </c>
      <c r="J51" s="38"/>
      <c r="M51" s="39"/>
      <c r="N51" s="39"/>
      <c r="O51" s="39"/>
    </row>
    <row r="52" spans="1:17" ht="27" customHeight="1">
      <c r="A52" s="189"/>
      <c r="B52" s="227" t="s">
        <v>87</v>
      </c>
      <c r="C52" s="228"/>
      <c r="D52" s="229"/>
      <c r="E52" s="33">
        <v>2097</v>
      </c>
      <c r="F52" s="33">
        <v>4648</v>
      </c>
      <c r="G52" s="33">
        <v>7199</v>
      </c>
      <c r="H52" s="33"/>
      <c r="I52" s="33">
        <v>9750</v>
      </c>
      <c r="J52" s="38"/>
      <c r="M52" s="39"/>
      <c r="N52" s="39"/>
      <c r="O52" s="39"/>
    </row>
    <row r="53" spans="1:17">
      <c r="A53" s="189"/>
      <c r="B53" s="208" t="s">
        <v>86</v>
      </c>
      <c r="C53" s="209"/>
      <c r="D53" s="210"/>
      <c r="E53" s="33">
        <v>2097</v>
      </c>
      <c r="F53" s="33">
        <v>4648</v>
      </c>
      <c r="G53" s="33">
        <v>7199</v>
      </c>
      <c r="H53" s="33"/>
      <c r="I53" s="33">
        <v>9750</v>
      </c>
      <c r="J53" s="38"/>
      <c r="M53" s="39"/>
      <c r="N53" s="39"/>
      <c r="O53" s="39"/>
    </row>
    <row r="54" spans="1:17" ht="27" customHeight="1">
      <c r="A54" s="189"/>
      <c r="B54" s="227" t="s">
        <v>88</v>
      </c>
      <c r="C54" s="228"/>
      <c r="D54" s="229"/>
      <c r="E54" s="33">
        <v>181320</v>
      </c>
      <c r="F54" s="33">
        <v>237647</v>
      </c>
      <c r="G54" s="33">
        <v>293974</v>
      </c>
      <c r="H54" s="33"/>
      <c r="I54" s="33">
        <v>350272</v>
      </c>
      <c r="J54" s="38"/>
      <c r="M54" s="39"/>
      <c r="N54" s="39"/>
      <c r="O54" s="39"/>
      <c r="P54" s="39"/>
      <c r="Q54" s="39"/>
    </row>
    <row r="55" spans="1:17">
      <c r="A55" s="189"/>
      <c r="B55" s="208" t="s">
        <v>86</v>
      </c>
      <c r="C55" s="209"/>
      <c r="D55" s="210"/>
      <c r="E55" s="33">
        <v>181320</v>
      </c>
      <c r="F55" s="33">
        <v>237647</v>
      </c>
      <c r="G55" s="33">
        <v>293974</v>
      </c>
      <c r="H55" s="33"/>
      <c r="I55" s="33">
        <v>350272</v>
      </c>
      <c r="J55" s="38"/>
      <c r="M55" s="39"/>
      <c r="N55" s="39"/>
      <c r="O55" s="39"/>
    </row>
    <row r="56" spans="1:17">
      <c r="A56" s="189"/>
      <c r="B56" s="227" t="s">
        <v>89</v>
      </c>
      <c r="C56" s="228"/>
      <c r="D56" s="229"/>
      <c r="E56" s="33">
        <v>122465</v>
      </c>
      <c r="F56" s="33">
        <v>147218</v>
      </c>
      <c r="G56" s="33">
        <v>171971</v>
      </c>
      <c r="H56" s="33"/>
      <c r="I56" s="33">
        <v>196649</v>
      </c>
      <c r="J56" s="38"/>
      <c r="M56" s="39"/>
      <c r="N56" s="39"/>
      <c r="O56" s="39"/>
      <c r="P56" s="39"/>
      <c r="Q56" s="39"/>
    </row>
    <row r="57" spans="1:17">
      <c r="A57" s="189"/>
      <c r="B57" s="208" t="s">
        <v>86</v>
      </c>
      <c r="C57" s="209"/>
      <c r="D57" s="210"/>
      <c r="E57" s="33">
        <v>122465</v>
      </c>
      <c r="F57" s="33">
        <v>147218</v>
      </c>
      <c r="G57" s="33">
        <v>171971</v>
      </c>
      <c r="H57" s="33"/>
      <c r="I57" s="33">
        <v>196649</v>
      </c>
      <c r="J57" s="38"/>
      <c r="M57" s="39"/>
      <c r="N57" s="39"/>
      <c r="O57" s="39"/>
    </row>
    <row r="58" spans="1:17">
      <c r="A58" s="189"/>
      <c r="B58" s="227" t="s">
        <v>90</v>
      </c>
      <c r="C58" s="228"/>
      <c r="D58" s="229"/>
      <c r="E58" s="33">
        <v>2070793</v>
      </c>
      <c r="F58" s="33">
        <v>2547009.792293</v>
      </c>
      <c r="G58" s="33">
        <v>3028129</v>
      </c>
      <c r="H58" s="33"/>
      <c r="I58" s="33">
        <v>3504439</v>
      </c>
      <c r="J58" s="38"/>
      <c r="M58" s="39"/>
      <c r="N58" s="39"/>
      <c r="O58" s="39"/>
    </row>
    <row r="59" spans="1:17" s="51" customFormat="1" ht="13.5" customHeight="1">
      <c r="A59" s="189"/>
      <c r="B59" s="230" t="s">
        <v>61</v>
      </c>
      <c r="C59" s="230"/>
      <c r="D59" s="231"/>
      <c r="E59" s="36">
        <f>E60+E62+E64+E66+E68</f>
        <v>2288184</v>
      </c>
      <c r="F59" s="36">
        <f t="shared" ref="F59:I59" si="10">F60+F62+F64+F66+F68</f>
        <v>2892559</v>
      </c>
      <c r="G59" s="36">
        <f t="shared" si="10"/>
        <v>3515557</v>
      </c>
      <c r="H59" s="36"/>
      <c r="I59" s="36">
        <f t="shared" si="10"/>
        <v>4127772</v>
      </c>
      <c r="J59" s="53"/>
      <c r="L59" s="52"/>
    </row>
    <row r="60" spans="1:17" ht="27" customHeight="1">
      <c r="A60" s="189"/>
      <c r="B60" s="227" t="s">
        <v>91</v>
      </c>
      <c r="C60" s="228"/>
      <c r="D60" s="229"/>
      <c r="E60" s="33">
        <v>34411</v>
      </c>
      <c r="F60" s="33">
        <v>42271</v>
      </c>
      <c r="G60" s="33">
        <v>50132</v>
      </c>
      <c r="H60" s="33"/>
      <c r="I60" s="33">
        <v>57962</v>
      </c>
      <c r="J60" s="38"/>
      <c r="M60" s="39"/>
      <c r="N60" s="39"/>
      <c r="O60" s="39"/>
      <c r="P60" s="39"/>
      <c r="Q60" s="39"/>
    </row>
    <row r="61" spans="1:17">
      <c r="A61" s="189"/>
      <c r="B61" s="208" t="s">
        <v>86</v>
      </c>
      <c r="C61" s="209"/>
      <c r="D61" s="210"/>
      <c r="E61" s="33">
        <v>34411</v>
      </c>
      <c r="F61" s="33">
        <v>42271</v>
      </c>
      <c r="G61" s="33">
        <v>50132</v>
      </c>
      <c r="H61" s="33"/>
      <c r="I61" s="33">
        <v>57962</v>
      </c>
      <c r="J61" s="38"/>
      <c r="M61" s="39"/>
      <c r="N61" s="39"/>
      <c r="O61" s="39"/>
    </row>
    <row r="62" spans="1:17">
      <c r="A62" s="189"/>
      <c r="B62" s="227" t="s">
        <v>92</v>
      </c>
      <c r="C62" s="228"/>
      <c r="D62" s="229"/>
      <c r="E62" s="33">
        <v>826469</v>
      </c>
      <c r="F62" s="33">
        <v>1057834</v>
      </c>
      <c r="G62" s="33">
        <v>1295936</v>
      </c>
      <c r="H62" s="33"/>
      <c r="I62" s="33">
        <v>1529254</v>
      </c>
      <c r="J62" s="38"/>
      <c r="M62" s="39"/>
      <c r="N62" s="39"/>
      <c r="O62" s="39"/>
      <c r="P62" s="39"/>
      <c r="Q62" s="39"/>
    </row>
    <row r="63" spans="1:17">
      <c r="A63" s="189"/>
      <c r="B63" s="208" t="s">
        <v>86</v>
      </c>
      <c r="C63" s="209"/>
      <c r="D63" s="210"/>
      <c r="E63" s="33">
        <v>826469</v>
      </c>
      <c r="F63" s="33">
        <v>1057834</v>
      </c>
      <c r="G63" s="33">
        <v>1295936</v>
      </c>
      <c r="H63" s="33"/>
      <c r="I63" s="33">
        <v>1529254</v>
      </c>
      <c r="J63" s="38"/>
      <c r="M63" s="39"/>
      <c r="N63" s="39"/>
      <c r="O63" s="39"/>
    </row>
    <row r="64" spans="1:17" ht="27" customHeight="1">
      <c r="A64" s="189"/>
      <c r="B64" s="227" t="s">
        <v>93</v>
      </c>
      <c r="C64" s="228"/>
      <c r="D64" s="229"/>
      <c r="E64" s="33">
        <v>345618</v>
      </c>
      <c r="F64" s="33">
        <v>434009</v>
      </c>
      <c r="G64" s="33">
        <v>525396</v>
      </c>
      <c r="H64" s="33"/>
      <c r="I64" s="33">
        <v>613907</v>
      </c>
      <c r="J64" s="38"/>
      <c r="M64" s="39"/>
      <c r="N64" s="39"/>
      <c r="O64" s="39"/>
    </row>
    <row r="65" spans="1:15">
      <c r="A65" s="189"/>
      <c r="B65" s="208" t="s">
        <v>86</v>
      </c>
      <c r="C65" s="209"/>
      <c r="D65" s="210"/>
      <c r="E65" s="33">
        <v>345618</v>
      </c>
      <c r="F65" s="33">
        <v>434009</v>
      </c>
      <c r="G65" s="33">
        <v>525396</v>
      </c>
      <c r="H65" s="33"/>
      <c r="I65" s="33">
        <v>613907</v>
      </c>
      <c r="J65" s="38"/>
      <c r="M65" s="39"/>
      <c r="N65" s="39"/>
      <c r="O65" s="39"/>
    </row>
    <row r="66" spans="1:15" ht="38.25" customHeight="1">
      <c r="A66" s="189"/>
      <c r="B66" s="227" t="s">
        <v>94</v>
      </c>
      <c r="C66" s="228"/>
      <c r="D66" s="229"/>
      <c r="E66" s="33">
        <v>65894</v>
      </c>
      <c r="F66" s="33">
        <v>93405</v>
      </c>
      <c r="G66" s="33">
        <v>120916</v>
      </c>
      <c r="H66" s="33"/>
      <c r="I66" s="33">
        <v>148324</v>
      </c>
      <c r="J66" s="38"/>
      <c r="M66" s="39"/>
      <c r="N66" s="39"/>
      <c r="O66" s="39"/>
    </row>
    <row r="67" spans="1:15">
      <c r="A67" s="189"/>
      <c r="B67" s="208" t="s">
        <v>86</v>
      </c>
      <c r="C67" s="209"/>
      <c r="D67" s="210"/>
      <c r="E67" s="33">
        <v>65894</v>
      </c>
      <c r="F67" s="33">
        <v>93405</v>
      </c>
      <c r="G67" s="33">
        <v>120916</v>
      </c>
      <c r="H67" s="33"/>
      <c r="I67" s="33">
        <v>148324</v>
      </c>
      <c r="J67" s="38"/>
      <c r="M67" s="39"/>
      <c r="N67" s="39"/>
      <c r="O67" s="39"/>
    </row>
    <row r="68" spans="1:15">
      <c r="A68" s="189"/>
      <c r="B68" s="227" t="s">
        <v>95</v>
      </c>
      <c r="C68" s="228"/>
      <c r="D68" s="229"/>
      <c r="E68" s="33">
        <v>1015792</v>
      </c>
      <c r="F68" s="33">
        <v>1265040</v>
      </c>
      <c r="G68" s="33">
        <v>1523177</v>
      </c>
      <c r="H68" s="33"/>
      <c r="I68" s="33">
        <v>1778325</v>
      </c>
      <c r="J68" s="38"/>
      <c r="M68" s="39"/>
      <c r="N68" s="39"/>
      <c r="O68" s="39"/>
    </row>
    <row r="69" spans="1:15" s="51" customFormat="1" ht="13.5" customHeight="1">
      <c r="A69" s="189"/>
      <c r="B69" s="230" t="s">
        <v>62</v>
      </c>
      <c r="C69" s="230"/>
      <c r="D69" s="231"/>
      <c r="E69" s="36">
        <f>E70</f>
        <v>30513</v>
      </c>
      <c r="F69" s="36">
        <f t="shared" ref="F69:I69" si="11">F70</f>
        <v>56449</v>
      </c>
      <c r="G69" s="36">
        <f t="shared" si="11"/>
        <v>90942</v>
      </c>
      <c r="H69" s="36"/>
      <c r="I69" s="36">
        <f t="shared" si="11"/>
        <v>131780</v>
      </c>
      <c r="J69" s="53"/>
      <c r="K69" s="54"/>
      <c r="L69" s="54"/>
      <c r="M69" s="54"/>
    </row>
    <row r="70" spans="1:15">
      <c r="A70" s="189"/>
      <c r="B70" s="227" t="s">
        <v>96</v>
      </c>
      <c r="C70" s="228"/>
      <c r="D70" s="229"/>
      <c r="E70" s="33">
        <v>30513</v>
      </c>
      <c r="F70" s="33">
        <v>56449</v>
      </c>
      <c r="G70" s="33">
        <v>90942</v>
      </c>
      <c r="H70" s="33"/>
      <c r="I70" s="33">
        <v>131780</v>
      </c>
      <c r="J70" s="38"/>
      <c r="M70" s="39"/>
      <c r="N70" s="39"/>
      <c r="O70" s="39"/>
    </row>
    <row r="71" spans="1:15">
      <c r="A71" s="189"/>
      <c r="B71" s="208" t="s">
        <v>86</v>
      </c>
      <c r="C71" s="209"/>
      <c r="D71" s="210"/>
      <c r="E71" s="33">
        <v>30513</v>
      </c>
      <c r="F71" s="33">
        <v>56449</v>
      </c>
      <c r="G71" s="33">
        <v>90942</v>
      </c>
      <c r="H71" s="33"/>
      <c r="I71" s="33">
        <v>131780</v>
      </c>
      <c r="J71" s="38"/>
      <c r="M71" s="39"/>
      <c r="N71" s="39"/>
      <c r="O71" s="39"/>
    </row>
    <row r="72" spans="1:15" s="51" customFormat="1" ht="13.5" customHeight="1">
      <c r="A72" s="189"/>
      <c r="B72" s="230" t="s">
        <v>63</v>
      </c>
      <c r="C72" s="230"/>
      <c r="D72" s="231"/>
      <c r="E72" s="36">
        <f>E74+E76+E78</f>
        <v>246725</v>
      </c>
      <c r="F72" s="36">
        <f t="shared" ref="F72" si="12">F74+F76+F78</f>
        <v>398124</v>
      </c>
      <c r="G72" s="36">
        <f>G74+G76+G78</f>
        <v>572084</v>
      </c>
      <c r="H72" s="36"/>
      <c r="I72" s="36">
        <f t="shared" ref="I72" si="13">I74+I76+I78</f>
        <v>733479</v>
      </c>
      <c r="J72" s="53"/>
      <c r="L72" s="52"/>
    </row>
    <row r="73" spans="1:15" ht="13.5" hidden="1" customHeight="1">
      <c r="A73" s="189"/>
      <c r="B73" s="225"/>
      <c r="C73" s="225"/>
      <c r="D73" s="226"/>
      <c r="E73" s="33"/>
      <c r="F73" s="33">
        <f t="shared" ref="F73:G73" si="14">E73*1.2</f>
        <v>0</v>
      </c>
      <c r="G73" s="33">
        <f t="shared" si="14"/>
        <v>0</v>
      </c>
      <c r="H73" s="33"/>
      <c r="I73" s="33">
        <f t="shared" si="3"/>
        <v>0</v>
      </c>
      <c r="J73" s="38"/>
    </row>
    <row r="74" spans="1:15">
      <c r="A74" s="189"/>
      <c r="B74" s="227" t="s">
        <v>97</v>
      </c>
      <c r="C74" s="228"/>
      <c r="D74" s="229"/>
      <c r="E74" s="33">
        <v>14892</v>
      </c>
      <c r="F74" s="33">
        <v>27223</v>
      </c>
      <c r="G74" s="33">
        <v>41357</v>
      </c>
      <c r="H74" s="33"/>
      <c r="I74" s="33">
        <v>55476</v>
      </c>
      <c r="J74" s="38"/>
      <c r="M74" s="39"/>
      <c r="N74" s="39"/>
      <c r="O74" s="39"/>
    </row>
    <row r="75" spans="1:15">
      <c r="A75" s="189"/>
      <c r="B75" s="208" t="s">
        <v>86</v>
      </c>
      <c r="C75" s="209"/>
      <c r="D75" s="210"/>
      <c r="E75" s="33">
        <v>14892</v>
      </c>
      <c r="F75" s="33">
        <v>27223</v>
      </c>
      <c r="G75" s="33">
        <v>41357</v>
      </c>
      <c r="H75" s="33"/>
      <c r="I75" s="33">
        <v>55476</v>
      </c>
      <c r="J75" s="38"/>
      <c r="M75" s="39"/>
      <c r="N75" s="39"/>
      <c r="O75" s="39"/>
    </row>
    <row r="76" spans="1:15">
      <c r="A76" s="189"/>
      <c r="B76" s="227" t="s">
        <v>98</v>
      </c>
      <c r="C76" s="228"/>
      <c r="D76" s="229"/>
      <c r="E76" s="33">
        <v>9845</v>
      </c>
      <c r="F76" s="33">
        <v>14947</v>
      </c>
      <c r="G76" s="33">
        <v>20049</v>
      </c>
      <c r="H76" s="33"/>
      <c r="I76" s="33">
        <v>25151</v>
      </c>
      <c r="J76" s="38"/>
      <c r="M76" s="39"/>
      <c r="N76" s="39"/>
      <c r="O76" s="39"/>
    </row>
    <row r="77" spans="1:15">
      <c r="A77" s="189"/>
      <c r="B77" s="208" t="s">
        <v>86</v>
      </c>
      <c r="C77" s="209"/>
      <c r="D77" s="210"/>
      <c r="E77" s="33">
        <v>9845</v>
      </c>
      <c r="F77" s="33">
        <v>14947</v>
      </c>
      <c r="G77" s="33">
        <v>20049</v>
      </c>
      <c r="H77" s="33"/>
      <c r="I77" s="33">
        <v>25151</v>
      </c>
      <c r="J77" s="38"/>
      <c r="M77" s="39"/>
      <c r="N77" s="39"/>
      <c r="O77" s="39"/>
    </row>
    <row r="78" spans="1:15">
      <c r="A78" s="189"/>
      <c r="B78" s="227" t="s">
        <v>99</v>
      </c>
      <c r="C78" s="228"/>
      <c r="D78" s="229"/>
      <c r="E78" s="33">
        <v>221988</v>
      </c>
      <c r="F78" s="33">
        <v>355954</v>
      </c>
      <c r="G78" s="33">
        <v>510678</v>
      </c>
      <c r="H78" s="33"/>
      <c r="I78" s="33">
        <v>652852</v>
      </c>
      <c r="J78" s="38"/>
      <c r="M78" s="39"/>
      <c r="N78" s="39"/>
      <c r="O78" s="39"/>
    </row>
    <row r="79" spans="1:15">
      <c r="A79" s="189"/>
      <c r="B79" s="208" t="s">
        <v>86</v>
      </c>
      <c r="C79" s="209"/>
      <c r="D79" s="210"/>
      <c r="E79" s="33"/>
      <c r="F79" s="33"/>
      <c r="G79" s="33"/>
      <c r="H79" s="33"/>
      <c r="I79" s="33"/>
      <c r="J79" s="38"/>
      <c r="M79" s="39"/>
      <c r="N79" s="39"/>
      <c r="O79" s="39"/>
    </row>
    <row r="80" spans="1:15" ht="24" customHeight="1">
      <c r="A80" s="190"/>
      <c r="B80" s="211" t="s">
        <v>131</v>
      </c>
      <c r="C80" s="211"/>
      <c r="D80" s="212"/>
      <c r="E80" s="55" t="s">
        <v>56</v>
      </c>
      <c r="F80" s="55" t="s">
        <v>56</v>
      </c>
      <c r="G80" s="55" t="s">
        <v>56</v>
      </c>
      <c r="H80" s="55"/>
      <c r="I80" s="55" t="s">
        <v>56</v>
      </c>
      <c r="J80" s="56"/>
    </row>
    <row r="81" spans="1:10">
      <c r="A81" s="188" t="s">
        <v>45</v>
      </c>
      <c r="B81" s="213" t="s">
        <v>23</v>
      </c>
      <c r="C81" s="214"/>
      <c r="D81" s="214"/>
      <c r="E81" s="214"/>
      <c r="F81" s="214"/>
      <c r="G81" s="214"/>
      <c r="H81" s="214"/>
      <c r="I81" s="214"/>
      <c r="J81" s="215"/>
    </row>
    <row r="82" spans="1:10" ht="12.75" customHeight="1">
      <c r="A82" s="189"/>
      <c r="B82" s="216" t="s">
        <v>8</v>
      </c>
      <c r="C82" s="217"/>
      <c r="D82" s="218"/>
      <c r="E82" s="216" t="s">
        <v>9</v>
      </c>
      <c r="F82" s="217"/>
      <c r="G82" s="218"/>
      <c r="H82" s="57" t="s">
        <v>105</v>
      </c>
      <c r="I82" s="57" t="s">
        <v>117</v>
      </c>
      <c r="J82" s="57" t="s">
        <v>130</v>
      </c>
    </row>
    <row r="83" spans="1:10" ht="24.75" customHeight="1">
      <c r="A83" s="189"/>
      <c r="B83" s="175" t="s">
        <v>240</v>
      </c>
      <c r="C83" s="176"/>
      <c r="D83" s="177"/>
      <c r="E83" s="178" t="s">
        <v>243</v>
      </c>
      <c r="F83" s="179"/>
      <c r="G83" s="180"/>
      <c r="H83" s="58" t="s">
        <v>245</v>
      </c>
      <c r="I83" s="58" t="s">
        <v>246</v>
      </c>
      <c r="J83" s="58" t="s">
        <v>245</v>
      </c>
    </row>
    <row r="84" spans="1:10" ht="28.5" customHeight="1">
      <c r="A84" s="189"/>
      <c r="B84" s="175" t="s">
        <v>241</v>
      </c>
      <c r="C84" s="176"/>
      <c r="D84" s="177"/>
      <c r="E84" s="178" t="s">
        <v>261</v>
      </c>
      <c r="F84" s="179"/>
      <c r="G84" s="180"/>
      <c r="H84" s="58" t="s">
        <v>247</v>
      </c>
      <c r="I84" s="58" t="s">
        <v>248</v>
      </c>
      <c r="J84" s="58" t="s">
        <v>248</v>
      </c>
    </row>
    <row r="85" spans="1:10" ht="25.5" customHeight="1">
      <c r="A85" s="189"/>
      <c r="B85" s="175" t="s">
        <v>242</v>
      </c>
      <c r="C85" s="176"/>
      <c r="D85" s="177"/>
      <c r="E85" s="178" t="s">
        <v>244</v>
      </c>
      <c r="F85" s="179"/>
      <c r="G85" s="180"/>
      <c r="H85" s="58" t="s">
        <v>249</v>
      </c>
      <c r="I85" s="58" t="s">
        <v>249</v>
      </c>
      <c r="J85" s="58" t="s">
        <v>250</v>
      </c>
    </row>
    <row r="86" spans="1:10" ht="26.25" hidden="1" customHeight="1">
      <c r="A86" s="189"/>
      <c r="B86" s="175"/>
      <c r="C86" s="176"/>
      <c r="D86" s="177"/>
      <c r="E86" s="178"/>
      <c r="F86" s="179"/>
      <c r="G86" s="180"/>
      <c r="H86" s="33"/>
      <c r="I86" s="33"/>
      <c r="J86" s="33"/>
    </row>
    <row r="87" spans="1:10" ht="26.25" hidden="1" customHeight="1">
      <c r="A87" s="189"/>
      <c r="B87" s="175"/>
      <c r="C87" s="176"/>
      <c r="D87" s="177"/>
      <c r="E87" s="178"/>
      <c r="F87" s="179"/>
      <c r="G87" s="180"/>
      <c r="H87" s="33"/>
      <c r="I87" s="33"/>
      <c r="J87" s="33"/>
    </row>
    <row r="88" spans="1:10" ht="26.25" hidden="1" customHeight="1">
      <c r="A88" s="189"/>
      <c r="B88" s="175"/>
      <c r="C88" s="176"/>
      <c r="D88" s="177"/>
      <c r="E88" s="178"/>
      <c r="F88" s="179"/>
      <c r="G88" s="180"/>
      <c r="H88" s="33"/>
      <c r="I88" s="33"/>
      <c r="J88" s="33"/>
    </row>
    <row r="89" spans="1:10" ht="26.25" hidden="1" customHeight="1">
      <c r="A89" s="189"/>
      <c r="B89" s="175"/>
      <c r="C89" s="176"/>
      <c r="D89" s="177"/>
      <c r="E89" s="178"/>
      <c r="F89" s="179"/>
      <c r="G89" s="180"/>
      <c r="H89" s="33"/>
      <c r="I89" s="33"/>
      <c r="J89" s="33"/>
    </row>
    <row r="90" spans="1:10" ht="26.25" hidden="1" customHeight="1">
      <c r="A90" s="189"/>
      <c r="B90" s="175"/>
      <c r="C90" s="176"/>
      <c r="D90" s="177"/>
      <c r="E90" s="178"/>
      <c r="F90" s="179"/>
      <c r="G90" s="180"/>
      <c r="H90" s="33"/>
      <c r="I90" s="33"/>
      <c r="J90" s="33"/>
    </row>
    <row r="91" spans="1:10" ht="23.25" hidden="1" customHeight="1">
      <c r="A91" s="189"/>
      <c r="B91" s="175"/>
      <c r="C91" s="176"/>
      <c r="D91" s="177"/>
      <c r="E91" s="205"/>
      <c r="F91" s="206"/>
      <c r="G91" s="207"/>
      <c r="H91" s="59"/>
      <c r="I91" s="59"/>
      <c r="J91" s="59"/>
    </row>
    <row r="92" spans="1:10" ht="25.5" customHeight="1">
      <c r="A92" s="188" t="s">
        <v>46</v>
      </c>
      <c r="B92" s="191" t="s">
        <v>24</v>
      </c>
      <c r="C92" s="192"/>
      <c r="D92" s="192"/>
      <c r="E92" s="192"/>
      <c r="F92" s="192"/>
      <c r="G92" s="192"/>
      <c r="H92" s="192"/>
      <c r="I92" s="192"/>
      <c r="J92" s="193"/>
    </row>
    <row r="93" spans="1:10">
      <c r="A93" s="189"/>
      <c r="B93" s="60" t="s">
        <v>13</v>
      </c>
      <c r="C93" s="194"/>
      <c r="D93" s="195"/>
      <c r="E93" s="195"/>
      <c r="F93" s="195"/>
      <c r="G93" s="195"/>
      <c r="H93" s="195"/>
      <c r="I93" s="195"/>
      <c r="J93" s="196"/>
    </row>
    <row r="94" spans="1:10">
      <c r="A94" s="189"/>
      <c r="B94" s="60" t="s">
        <v>14</v>
      </c>
      <c r="C94" s="197"/>
      <c r="D94" s="197"/>
      <c r="E94" s="197"/>
      <c r="F94" s="197"/>
      <c r="G94" s="197"/>
      <c r="H94" s="197"/>
      <c r="I94" s="197"/>
      <c r="J94" s="197"/>
    </row>
    <row r="95" spans="1:10" ht="24.75" customHeight="1">
      <c r="A95" s="189"/>
      <c r="B95" s="60" t="s">
        <v>12</v>
      </c>
      <c r="C95" s="197"/>
      <c r="D95" s="197"/>
      <c r="E95" s="197"/>
      <c r="F95" s="197"/>
      <c r="G95" s="197"/>
      <c r="H95" s="197"/>
      <c r="I95" s="197"/>
      <c r="J95" s="197"/>
    </row>
    <row r="96" spans="1:10">
      <c r="A96" s="189"/>
      <c r="B96" s="198" t="s">
        <v>48</v>
      </c>
      <c r="C96" s="199"/>
      <c r="D96" s="199"/>
      <c r="E96" s="199"/>
      <c r="F96" s="199"/>
      <c r="G96" s="199"/>
      <c r="H96" s="199"/>
      <c r="I96" s="200"/>
      <c r="J96" s="201"/>
    </row>
    <row r="97" spans="1:10">
      <c r="A97" s="190"/>
      <c r="B97" s="202" t="s">
        <v>64</v>
      </c>
      <c r="C97" s="203"/>
      <c r="D97" s="203"/>
      <c r="E97" s="203"/>
      <c r="F97" s="203"/>
      <c r="G97" s="203"/>
      <c r="H97" s="203"/>
      <c r="I97" s="203"/>
      <c r="J97" s="204"/>
    </row>
    <row r="98" spans="1:10" ht="49.5" customHeight="1">
      <c r="A98" s="61" t="s">
        <v>47</v>
      </c>
      <c r="B98" s="181" t="s">
        <v>408</v>
      </c>
      <c r="C98" s="182"/>
      <c r="D98" s="182"/>
      <c r="E98" s="182"/>
      <c r="F98" s="182"/>
      <c r="G98" s="182"/>
      <c r="H98" s="182"/>
      <c r="I98" s="182"/>
      <c r="J98" s="183"/>
    </row>
    <row r="99" spans="1:10" ht="27.75" customHeight="1">
      <c r="B99" s="184" t="s">
        <v>65</v>
      </c>
      <c r="C99" s="184"/>
      <c r="D99" s="184"/>
      <c r="E99" s="184"/>
      <c r="F99" s="185"/>
      <c r="G99" s="185"/>
    </row>
    <row r="100" spans="1:10">
      <c r="B100" s="62"/>
      <c r="C100" s="62"/>
      <c r="D100" s="62"/>
      <c r="E100" s="62"/>
      <c r="F100" s="63"/>
      <c r="G100" s="63"/>
    </row>
    <row r="101" spans="1:10">
      <c r="B101" s="64"/>
      <c r="C101" s="62"/>
      <c r="D101" s="62"/>
      <c r="E101" s="62"/>
      <c r="F101" s="63"/>
      <c r="G101" s="63"/>
    </row>
    <row r="102" spans="1:10">
      <c r="B102" s="64" t="s">
        <v>66</v>
      </c>
      <c r="C102" s="62"/>
      <c r="D102" s="62"/>
      <c r="E102" s="62"/>
      <c r="F102" s="63"/>
      <c r="G102" s="63"/>
    </row>
    <row r="103" spans="1:10">
      <c r="B103" s="64"/>
      <c r="C103" s="62"/>
      <c r="D103" s="62"/>
      <c r="E103" s="62"/>
      <c r="F103" s="63"/>
      <c r="G103" s="63"/>
    </row>
    <row r="104" spans="1:10">
      <c r="B104" s="64"/>
      <c r="C104" s="62"/>
      <c r="D104" s="62"/>
      <c r="E104" s="62"/>
      <c r="F104" s="63"/>
      <c r="G104" s="63"/>
    </row>
    <row r="105" spans="1:10" ht="12.75" customHeight="1">
      <c r="B105" s="186" t="s">
        <v>27</v>
      </c>
      <c r="C105" s="186"/>
      <c r="D105" s="65"/>
      <c r="E105" s="65"/>
      <c r="F105" s="65"/>
      <c r="G105" s="65"/>
    </row>
    <row r="106" spans="1:10" ht="48.75" customHeight="1">
      <c r="A106" s="187" t="s">
        <v>409</v>
      </c>
      <c r="B106" s="187"/>
      <c r="C106" s="187"/>
      <c r="D106" s="187"/>
      <c r="E106" s="187"/>
      <c r="F106" s="187"/>
      <c r="G106" s="187"/>
      <c r="H106" s="187"/>
      <c r="I106" s="187"/>
      <c r="J106" s="187"/>
    </row>
  </sheetData>
  <mergeCells count="141">
    <mergeCell ref="L8:M8"/>
    <mergeCell ref="C9:J9"/>
    <mergeCell ref="C10:J10"/>
    <mergeCell ref="C11:J11"/>
    <mergeCell ref="B12:D12"/>
    <mergeCell ref="E12:J12"/>
    <mergeCell ref="B2:I2"/>
    <mergeCell ref="B4:C4"/>
    <mergeCell ref="D4:G4"/>
    <mergeCell ref="B5:C5"/>
    <mergeCell ref="D5:J5"/>
    <mergeCell ref="B8:J8"/>
    <mergeCell ref="B24:J24"/>
    <mergeCell ref="B25:D25"/>
    <mergeCell ref="B26:D26"/>
    <mergeCell ref="B27:D27"/>
    <mergeCell ref="M27:O27"/>
    <mergeCell ref="B28:D28"/>
    <mergeCell ref="M28:O28"/>
    <mergeCell ref="A13:A14"/>
    <mergeCell ref="C13:D13"/>
    <mergeCell ref="E13:J13"/>
    <mergeCell ref="C14:D14"/>
    <mergeCell ref="E14:J14"/>
    <mergeCell ref="A15:A18"/>
    <mergeCell ref="B15:E15"/>
    <mergeCell ref="F15:J15"/>
    <mergeCell ref="B16:E16"/>
    <mergeCell ref="F16:J16"/>
    <mergeCell ref="B17:E17"/>
    <mergeCell ref="F17:J17"/>
    <mergeCell ref="B18:E18"/>
    <mergeCell ref="F18:J18"/>
    <mergeCell ref="M29:O29"/>
    <mergeCell ref="B30:D30"/>
    <mergeCell ref="M30:O30"/>
    <mergeCell ref="B31:D31"/>
    <mergeCell ref="M31:O31"/>
    <mergeCell ref="B38:D38"/>
    <mergeCell ref="M38:O38"/>
    <mergeCell ref="B39:D39"/>
    <mergeCell ref="M39:O39"/>
    <mergeCell ref="M37:O37"/>
    <mergeCell ref="B32:D32"/>
    <mergeCell ref="M32:O32"/>
    <mergeCell ref="B33:D33"/>
    <mergeCell ref="M33:O33"/>
    <mergeCell ref="B34:D34"/>
    <mergeCell ref="M34:O34"/>
    <mergeCell ref="B45:D45"/>
    <mergeCell ref="M45:O45"/>
    <mergeCell ref="B46:D46"/>
    <mergeCell ref="M46:O46"/>
    <mergeCell ref="B47:D47"/>
    <mergeCell ref="B48:D48"/>
    <mergeCell ref="B42:D42"/>
    <mergeCell ref="B43:D43"/>
    <mergeCell ref="B44:D44"/>
    <mergeCell ref="M44:O44"/>
    <mergeCell ref="B41:D41"/>
    <mergeCell ref="M41:O41"/>
    <mergeCell ref="B35:D35"/>
    <mergeCell ref="M35:O35"/>
    <mergeCell ref="B36:D36"/>
    <mergeCell ref="M36:O36"/>
    <mergeCell ref="B37:D37"/>
    <mergeCell ref="B40:D40"/>
    <mergeCell ref="M40:O40"/>
    <mergeCell ref="B55:D55"/>
    <mergeCell ref="B56:D56"/>
    <mergeCell ref="B57:D57"/>
    <mergeCell ref="B58:D58"/>
    <mergeCell ref="B59:D59"/>
    <mergeCell ref="B60:D60"/>
    <mergeCell ref="B49:D49"/>
    <mergeCell ref="B50:D50"/>
    <mergeCell ref="B51:D51"/>
    <mergeCell ref="B52:D52"/>
    <mergeCell ref="B53:D53"/>
    <mergeCell ref="B54:D54"/>
    <mergeCell ref="B78:D78"/>
    <mergeCell ref="B67:D67"/>
    <mergeCell ref="B68:D68"/>
    <mergeCell ref="B69:D69"/>
    <mergeCell ref="B70:D70"/>
    <mergeCell ref="B71:D71"/>
    <mergeCell ref="B72:D72"/>
    <mergeCell ref="B61:D61"/>
    <mergeCell ref="B62:D62"/>
    <mergeCell ref="B63:D63"/>
    <mergeCell ref="B64:D64"/>
    <mergeCell ref="B65:D65"/>
    <mergeCell ref="B66:D66"/>
    <mergeCell ref="B89:D89"/>
    <mergeCell ref="E89:G89"/>
    <mergeCell ref="B79:D79"/>
    <mergeCell ref="B80:D80"/>
    <mergeCell ref="A81:A91"/>
    <mergeCell ref="B81:J81"/>
    <mergeCell ref="B82:D82"/>
    <mergeCell ref="E82:G82"/>
    <mergeCell ref="B85:D85"/>
    <mergeCell ref="E85:G85"/>
    <mergeCell ref="B86:D86"/>
    <mergeCell ref="E86:G86"/>
    <mergeCell ref="A19:A80"/>
    <mergeCell ref="B19:J19"/>
    <mergeCell ref="B20:D20"/>
    <mergeCell ref="B21:D21"/>
    <mergeCell ref="B22:D22"/>
    <mergeCell ref="B23:D23"/>
    <mergeCell ref="B29:D29"/>
    <mergeCell ref="B73:D73"/>
    <mergeCell ref="B74:D74"/>
    <mergeCell ref="B75:D75"/>
    <mergeCell ref="B76:D76"/>
    <mergeCell ref="B77:D77"/>
    <mergeCell ref="B84:D84"/>
    <mergeCell ref="E84:G84"/>
    <mergeCell ref="B83:D83"/>
    <mergeCell ref="E83:G83"/>
    <mergeCell ref="B98:J98"/>
    <mergeCell ref="B99:G99"/>
    <mergeCell ref="B105:C105"/>
    <mergeCell ref="A106:J106"/>
    <mergeCell ref="A92:A97"/>
    <mergeCell ref="B92:J92"/>
    <mergeCell ref="C93:J93"/>
    <mergeCell ref="C94:J94"/>
    <mergeCell ref="C95:J95"/>
    <mergeCell ref="B96:H96"/>
    <mergeCell ref="I96:J96"/>
    <mergeCell ref="B97:J97"/>
    <mergeCell ref="B90:D90"/>
    <mergeCell ref="E90:G90"/>
    <mergeCell ref="B91:D91"/>
    <mergeCell ref="E91:G91"/>
    <mergeCell ref="B87:D87"/>
    <mergeCell ref="E87:G87"/>
    <mergeCell ref="B88:D88"/>
    <mergeCell ref="E88:G88"/>
  </mergeCells>
  <dataValidations count="9">
    <dataValidation type="whole" errorStyle="information" allowBlank="1" showInputMessage="1" showErrorMessage="1" error="Jāievada skaitlis" sqref="P27:R46 E25:J79" xr:uid="{21101682-F9DC-40FE-A068-738C6E335AAF}">
      <formula1>-100000000000000</formula1>
      <formula2>100000000000000</formula2>
    </dataValidation>
    <dataValidation allowBlank="1" showInputMessage="1" showErrorMessage="1" prompt="Norāda Ministru kabineta vai Saeimas lēmumu, gadu, pasākuma kodu" sqref="B97:J97" xr:uid="{D8FF9F4E-4D85-4176-8577-4B7776FD79E6}"/>
    <dataValidation allowBlank="1" showInputMessage="1" showErrorMessage="1" prompt="Citē atbilstošo vidēja termiņa budžeta ietvara likuma pantu, punktu. " sqref="E12:J12" xr:uid="{85B536D1-13AD-4B56-ABCB-43A9FF354C6F}"/>
    <dataValidation allowBlank="1" showInputMessage="1" showErrorMessage="1" prompt="Norāda Valdības rīcības plāna punktu, kura izpildi nodrošinās attiecīgais prioritārais pasākums" sqref="C11:J11" xr:uid="{782E092E-386D-4396-8F39-3161E568C00C}"/>
    <dataValidation type="custom" errorStyle="information" allowBlank="1" showInputMessage="1" showErrorMessage="1" error="Ir ievadīti vairāk nekā 250 vārdi" prompt="ne vairāk kā 250 vārdu" sqref="C10:J10" xr:uid="{4516AB0B-7F95-48C0-93CC-C7840DDE2D7F}">
      <formula1>LEN(TRIM(C10))-LEN(SUBSTITUTE(C10," ",""))+1&lt;251</formula1>
    </dataValidation>
    <dataValidation type="custom" errorStyle="information" allowBlank="1" showInputMessage="1" showErrorMessage="1" error="Ir ievadīti vairāk nekā 200 vārdi" prompt="apraksts, ne vairāk kā 200 vārdu" sqref="E13:J14" xr:uid="{01750470-7A2E-444E-8F58-51EED2A9B97C}">
      <formula1>LEN(TRIM(E13))-LEN(SUBSTITUTE(E13," ",""))+1&lt;201</formula1>
    </dataValidation>
    <dataValidation type="custom" errorStyle="information" allowBlank="1" showInputMessage="1" showErrorMessage="1" error="Ir ievadītas vairāk nekā 250 zīmes" prompt="ne vairāk kā 250 zīmju" sqref="C9:J9" xr:uid="{D85A4DBC-8ACE-4B8F-B892-CA9BD3D15ECA}">
      <formula1>LEN(TRIM(C9))&lt;=250</formula1>
    </dataValidation>
    <dataValidation errorStyle="information" allowBlank="1" showInputMessage="1" showErrorMessage="1" sqref="D5:I5" xr:uid="{81E46CB2-7858-4F3D-88E7-AEDD5B1BAFFD}"/>
    <dataValidation type="whole" errorStyle="information" allowBlank="1" showInputMessage="1" showErrorMessage="1" error="Jāievada skaitlis" sqref="E21:J23" xr:uid="{64D8451C-DB7A-40F7-9AA8-09993BAB1F15}">
      <formula1>-1000000000000</formula1>
      <formula2>1000000000000</formula2>
    </dataValidation>
  </dataValidations>
  <pageMargins left="0.70866141732283472" right="0.70866141732283472" top="0.74803149606299213" bottom="0.74803149606299213"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prompt="Izvēlieties no saraksta atbilstošo variantu" xr:uid="{349CAE48-5C82-4A06-88BE-4205C9296FCE}">
          <x14:formula1>
            <xm:f>'\\vnozare.pri\vm\Redirect_profiles\VM_Sandra_Kasparenko\My Documents\Budzets_2019\Budzeta_projekts\Prioritarie_pasakumi_2019-2021\[VMvestp1_xx0818_PP_2019-2021 PROJ.xlsx]Šabloni'!#REF!</xm:f>
          </x14:formula1>
          <xm:sqref>I96:J96</xm:sqref>
        </x14:dataValidation>
        <x14:dataValidation type="list" errorStyle="information" allowBlank="1" showInputMessage="1" showErrorMessage="1" error="iespējama kļūda" prompt="Izvēlieties no saraksta iestādi" xr:uid="{9B2494A8-BCEC-420E-A196-CE8072FB860F}">
          <x14:formula1>
            <xm:f>'\\vnozare.pri\vm\Redirect_profiles\VM_Sandra_Kasparenko\My Documents\Budzets_2019\Budzeta_projekts\Prioritarie_pasakumi_2019-2021\[VMvestp1_xx0818_PP_2019-2021 PROJ.xlsx]Šabloni'!#REF!</xm:f>
          </x14:formula1>
          <xm:sqref>D4:G4</xm:sqref>
        </x14:dataValidation>
        <x14:dataValidation type="list" errorStyle="information" allowBlank="1" showInputMessage="1" showErrorMessage="1" error="Varētu būt kļūda" prompt="Izvēlieties no saraksta atbilstošo variantu" xr:uid="{F98D319A-06AB-4F0E-8376-6571619AB0E4}">
          <x14:formula1>
            <xm:f>'\\vnozare.pri\vm\Redirect_profiles\VM_Sandra_Kasparenko\My Documents\Budzets_2019\Budzeta_projekts\Prioritarie_pasakumi_2019-2021\[VMvestp1_xx0818_PP_2019-2021 PROJ.xlsx]Šabloni'!#REF!</xm:f>
          </x14:formula1>
          <xm:sqref>C14:D14</xm:sqref>
        </x14:dataValidation>
        <x14:dataValidation type="list" errorStyle="information" allowBlank="1" showInputMessage="1" showErrorMessage="1" error="Varētu būt kļūda" prompt="Izvēlieties no saraksta ietekmes variantu" xr:uid="{F8BC2988-815A-46C7-AF1E-8674771BE94A}">
          <x14:formula1>
            <xm:f>'\\vnozare.pri\vm\Redirect_profiles\VM_Sandra_Kasparenko\My Documents\Budzets_2019\Budzeta_projekts\Prioritarie_pasakumi_2019-2021\[VMvestp1_xx0818_PP_2019-2021 PROJ.xlsx]Šabloni'!#REF!</xm:f>
          </x14:formula1>
          <xm:sqref>C13:D13</xm:sqref>
        </x14:dataValidation>
        <x14:dataValidation type="list" allowBlank="1" showInputMessage="1" showErrorMessage="1" prompt="Izvēlieties no saraksta veicamo darbību" xr:uid="{91EF6FF4-AA3E-4217-9D2A-C9B3FAD8788F}">
          <x14:formula1>
            <xm:f>'\\vnozare.pri\vm\Redirect_profiles\VM_Sandra_Kasparenko\My Documents\Budzets_2019\Budzeta_projekts\Prioritarie_pasakumi_2019-2021\[VMvestp1_xx0818_PP_2019-2021 PROJ.xlsx]Šabloni'!#REF!</xm:f>
          </x14:formula1>
          <xm:sqref>C94:J94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79F03-1EE5-4D28-90C9-9A69D42E7385}">
  <dimension ref="A1:R51"/>
  <sheetViews>
    <sheetView topLeftCell="A19" zoomScale="90" zoomScaleNormal="90" workbookViewId="0">
      <selection activeCell="M29" sqref="M29:O29"/>
    </sheetView>
  </sheetViews>
  <sheetFormatPr defaultColWidth="8.85546875" defaultRowHeight="12.75"/>
  <cols>
    <col min="1" max="1" width="3.5703125" style="7" customWidth="1"/>
    <col min="2" max="2" width="25.7109375" style="7" customWidth="1"/>
    <col min="3" max="3" width="13.7109375" style="7" customWidth="1"/>
    <col min="4" max="4" width="5.140625" style="7" customWidth="1"/>
    <col min="5" max="10" width="14.28515625" style="7" customWidth="1"/>
    <col min="11" max="11" width="8.85546875" style="7"/>
    <col min="12" max="12" width="8.85546875" style="8"/>
    <col min="13" max="16384" width="8.85546875" style="7"/>
  </cols>
  <sheetData>
    <row r="1" spans="1:15" hidden="1">
      <c r="A1" s="6" t="s">
        <v>0</v>
      </c>
      <c r="B1" s="6" t="s">
        <v>1</v>
      </c>
      <c r="C1" s="6"/>
      <c r="D1" s="6" t="s">
        <v>2</v>
      </c>
      <c r="E1" s="6" t="s">
        <v>3</v>
      </c>
      <c r="F1" s="6" t="s">
        <v>4</v>
      </c>
      <c r="G1" s="6" t="s">
        <v>5</v>
      </c>
    </row>
    <row r="2" spans="1:15" ht="15.75" customHeight="1">
      <c r="B2" s="267" t="s">
        <v>17</v>
      </c>
      <c r="C2" s="267"/>
      <c r="D2" s="267"/>
      <c r="E2" s="267"/>
      <c r="F2" s="267"/>
      <c r="G2" s="267"/>
      <c r="H2" s="267"/>
      <c r="I2" s="267"/>
      <c r="L2" s="7"/>
      <c r="M2" s="9"/>
    </row>
    <row r="3" spans="1:15" ht="13.5" customHeight="1">
      <c r="A3" s="10"/>
      <c r="B3" s="11"/>
      <c r="C3" s="11"/>
      <c r="D3" s="11"/>
      <c r="E3" s="11"/>
      <c r="F3" s="11"/>
      <c r="G3" s="11"/>
      <c r="H3" s="11"/>
      <c r="I3" s="11"/>
      <c r="L3" s="12"/>
      <c r="M3" s="9"/>
    </row>
    <row r="4" spans="1:15" ht="13.5" customHeight="1">
      <c r="A4" s="10"/>
      <c r="B4" s="268" t="s">
        <v>33</v>
      </c>
      <c r="C4" s="268"/>
      <c r="D4" s="269" t="s">
        <v>30</v>
      </c>
      <c r="E4" s="269"/>
      <c r="F4" s="269"/>
      <c r="G4" s="269"/>
      <c r="L4" s="12"/>
      <c r="M4" s="9"/>
    </row>
    <row r="5" spans="1:15" ht="24.75" customHeight="1">
      <c r="A5" s="10"/>
      <c r="B5" s="270" t="s">
        <v>18</v>
      </c>
      <c r="C5" s="270"/>
      <c r="D5" s="271" t="s">
        <v>145</v>
      </c>
      <c r="E5" s="271"/>
      <c r="F5" s="271"/>
      <c r="G5" s="271"/>
      <c r="H5" s="271"/>
      <c r="I5" s="271"/>
      <c r="J5" s="272"/>
      <c r="L5" s="12"/>
      <c r="M5" s="9"/>
    </row>
    <row r="6" spans="1:15">
      <c r="A6" s="10"/>
      <c r="B6" s="13" t="s">
        <v>10</v>
      </c>
      <c r="C6" s="14" t="s">
        <v>390</v>
      </c>
      <c r="D6" s="15"/>
      <c r="E6" s="15"/>
      <c r="F6" s="15"/>
      <c r="G6" s="15"/>
      <c r="H6" s="15"/>
      <c r="I6" s="15"/>
      <c r="L6" s="12"/>
      <c r="M6" s="9"/>
    </row>
    <row r="7" spans="1:15">
      <c r="A7" s="10"/>
      <c r="B7" s="10"/>
      <c r="C7" s="10"/>
      <c r="D7" s="16"/>
      <c r="E7" s="16"/>
      <c r="F7" s="16"/>
      <c r="L7" s="12"/>
      <c r="M7" s="9"/>
    </row>
    <row r="8" spans="1:15" ht="12.75" customHeight="1">
      <c r="A8" s="17" t="s">
        <v>11</v>
      </c>
      <c r="B8" s="273" t="s">
        <v>19</v>
      </c>
      <c r="C8" s="273"/>
      <c r="D8" s="273"/>
      <c r="E8" s="273"/>
      <c r="F8" s="273"/>
      <c r="G8" s="273"/>
      <c r="H8" s="273"/>
      <c r="I8" s="273"/>
      <c r="J8" s="273"/>
      <c r="L8" s="303" t="s">
        <v>50</v>
      </c>
      <c r="M8" s="280"/>
    </row>
    <row r="9" spans="1:15" ht="25.5" customHeight="1">
      <c r="A9" s="18" t="s">
        <v>38</v>
      </c>
      <c r="B9" s="19" t="s">
        <v>15</v>
      </c>
      <c r="C9" s="304" t="s">
        <v>146</v>
      </c>
      <c r="D9" s="304"/>
      <c r="E9" s="304"/>
      <c r="F9" s="304"/>
      <c r="G9" s="304"/>
      <c r="H9" s="304"/>
      <c r="I9" s="304"/>
      <c r="J9" s="305"/>
      <c r="L9" s="20">
        <f>LEN(TRIM(C9))</f>
        <v>219</v>
      </c>
      <c r="M9" s="21" t="s">
        <v>31</v>
      </c>
    </row>
    <row r="10" spans="1:15" ht="191.25" customHeight="1">
      <c r="A10" s="22" t="s">
        <v>39</v>
      </c>
      <c r="B10" s="19" t="s">
        <v>16</v>
      </c>
      <c r="C10" s="306" t="s">
        <v>417</v>
      </c>
      <c r="D10" s="307"/>
      <c r="E10" s="307"/>
      <c r="F10" s="307"/>
      <c r="G10" s="307"/>
      <c r="H10" s="307"/>
      <c r="I10" s="307"/>
      <c r="J10" s="308"/>
      <c r="L10" s="23">
        <f>LEN(TRIM(C10))-LEN(SUBSTITUTE(C10," ",""))+1</f>
        <v>250</v>
      </c>
      <c r="M10" s="24" t="s">
        <v>32</v>
      </c>
    </row>
    <row r="11" spans="1:15" ht="14.25" customHeight="1">
      <c r="A11" s="25" t="s">
        <v>40</v>
      </c>
      <c r="B11" s="26" t="s">
        <v>21</v>
      </c>
      <c r="C11" s="309" t="s">
        <v>56</v>
      </c>
      <c r="D11" s="261"/>
      <c r="E11" s="261"/>
      <c r="F11" s="261"/>
      <c r="G11" s="261"/>
      <c r="H11" s="261"/>
      <c r="I11" s="261"/>
      <c r="J11" s="262"/>
      <c r="L11" s="12"/>
      <c r="M11" s="9"/>
    </row>
    <row r="12" spans="1:15" ht="75" customHeight="1">
      <c r="A12" s="18" t="s">
        <v>41</v>
      </c>
      <c r="B12" s="263" t="s">
        <v>28</v>
      </c>
      <c r="C12" s="264"/>
      <c r="D12" s="264"/>
      <c r="E12" s="265" t="s">
        <v>406</v>
      </c>
      <c r="F12" s="266"/>
      <c r="G12" s="266"/>
      <c r="H12" s="266"/>
      <c r="I12" s="266"/>
      <c r="J12" s="266"/>
      <c r="K12" s="27"/>
      <c r="L12" s="9"/>
      <c r="M12" s="9"/>
      <c r="N12" s="28"/>
      <c r="O12" s="28"/>
    </row>
    <row r="13" spans="1:15" ht="202.5" customHeight="1">
      <c r="A13" s="243" t="s">
        <v>42</v>
      </c>
      <c r="B13" s="19" t="s">
        <v>26</v>
      </c>
      <c r="C13" s="245" t="s">
        <v>34</v>
      </c>
      <c r="D13" s="246"/>
      <c r="E13" s="300" t="s">
        <v>418</v>
      </c>
      <c r="F13" s="301"/>
      <c r="G13" s="301"/>
      <c r="H13" s="301"/>
      <c r="I13" s="301"/>
      <c r="J13" s="302"/>
      <c r="L13" s="29">
        <f>LEN(TRIM(E13))-LEN(SUBSTITUTE(E13," ",""))+1</f>
        <v>184</v>
      </c>
      <c r="M13" s="30" t="s">
        <v>32</v>
      </c>
    </row>
    <row r="14" spans="1:15" ht="130.5" customHeight="1">
      <c r="A14" s="244"/>
      <c r="B14" s="19" t="s">
        <v>25</v>
      </c>
      <c r="C14" s="245" t="s">
        <v>29</v>
      </c>
      <c r="D14" s="245"/>
      <c r="E14" s="247" t="s">
        <v>255</v>
      </c>
      <c r="F14" s="250"/>
      <c r="G14" s="250"/>
      <c r="H14" s="250"/>
      <c r="I14" s="250"/>
      <c r="J14" s="251"/>
      <c r="L14" s="23">
        <f>LEN(TRIM(E14))-LEN(SUBSTITUTE(E14," ",""))+1</f>
        <v>113</v>
      </c>
      <c r="M14" s="24" t="s">
        <v>32</v>
      </c>
    </row>
    <row r="15" spans="1:15" ht="38.25" customHeight="1">
      <c r="A15" s="188" t="s">
        <v>43</v>
      </c>
      <c r="B15" s="253" t="s">
        <v>37</v>
      </c>
      <c r="C15" s="254"/>
      <c r="D15" s="254"/>
      <c r="E15" s="254"/>
      <c r="F15" s="255" t="s">
        <v>36</v>
      </c>
      <c r="G15" s="256"/>
      <c r="H15" s="256"/>
      <c r="I15" s="256"/>
      <c r="J15" s="257"/>
    </row>
    <row r="16" spans="1:15" ht="88.5" customHeight="1">
      <c r="A16" s="252"/>
      <c r="B16" s="296" t="s">
        <v>147</v>
      </c>
      <c r="C16" s="297"/>
      <c r="D16" s="297"/>
      <c r="E16" s="297"/>
      <c r="F16" s="298" t="s">
        <v>256</v>
      </c>
      <c r="G16" s="298"/>
      <c r="H16" s="298"/>
      <c r="I16" s="298"/>
      <c r="J16" s="299"/>
    </row>
    <row r="17" spans="1:18" hidden="1">
      <c r="A17" s="252"/>
      <c r="B17" s="197" t="s">
        <v>56</v>
      </c>
      <c r="C17" s="258"/>
      <c r="D17" s="258"/>
      <c r="E17" s="258"/>
      <c r="F17" s="197"/>
      <c r="G17" s="197"/>
      <c r="H17" s="197"/>
      <c r="I17" s="197"/>
      <c r="J17" s="197"/>
    </row>
    <row r="18" spans="1:18" ht="13.5" hidden="1" customHeight="1">
      <c r="A18" s="244"/>
      <c r="B18" s="197"/>
      <c r="C18" s="258"/>
      <c r="D18" s="258"/>
      <c r="E18" s="258"/>
      <c r="F18" s="258"/>
      <c r="G18" s="258"/>
      <c r="H18" s="258"/>
      <c r="I18" s="258"/>
      <c r="J18" s="258"/>
    </row>
    <row r="19" spans="1:18" ht="14.25" customHeight="1">
      <c r="A19" s="188" t="s">
        <v>44</v>
      </c>
      <c r="B19" s="191" t="s">
        <v>7</v>
      </c>
      <c r="C19" s="192"/>
      <c r="D19" s="192"/>
      <c r="E19" s="192"/>
      <c r="F19" s="192"/>
      <c r="G19" s="192"/>
      <c r="H19" s="192"/>
      <c r="I19" s="192"/>
      <c r="J19" s="193"/>
    </row>
    <row r="20" spans="1:18" ht="61.5" customHeight="1">
      <c r="A20" s="189"/>
      <c r="B20" s="219"/>
      <c r="C20" s="219"/>
      <c r="D20" s="219"/>
      <c r="E20" s="31" t="s">
        <v>105</v>
      </c>
      <c r="F20" s="31" t="s">
        <v>117</v>
      </c>
      <c r="G20" s="31" t="s">
        <v>130</v>
      </c>
      <c r="H20" s="32" t="s">
        <v>51</v>
      </c>
      <c r="I20" s="32" t="s">
        <v>52</v>
      </c>
      <c r="J20" s="32" t="s">
        <v>53</v>
      </c>
    </row>
    <row r="21" spans="1:18" ht="15" customHeight="1">
      <c r="A21" s="189"/>
      <c r="B21" s="220" t="s">
        <v>407</v>
      </c>
      <c r="C21" s="221"/>
      <c r="D21" s="222"/>
      <c r="E21" s="33"/>
      <c r="F21" s="33"/>
      <c r="G21" s="33"/>
      <c r="H21" s="34"/>
      <c r="I21" s="34"/>
      <c r="J21" s="35"/>
    </row>
    <row r="22" spans="1:18">
      <c r="A22" s="189"/>
      <c r="B22" s="211" t="s">
        <v>54</v>
      </c>
      <c r="C22" s="211"/>
      <c r="D22" s="212"/>
      <c r="E22" s="36">
        <f>E25+E26</f>
        <v>3101925</v>
      </c>
      <c r="F22" s="36">
        <f t="shared" ref="F22:I22" si="0">F25+F26</f>
        <v>5253766</v>
      </c>
      <c r="G22" s="36">
        <f t="shared" si="0"/>
        <v>7429863</v>
      </c>
      <c r="H22" s="36"/>
      <c r="I22" s="36">
        <f t="shared" si="0"/>
        <v>7429863</v>
      </c>
      <c r="J22" s="36"/>
    </row>
    <row r="23" spans="1:18" ht="12.75" customHeight="1">
      <c r="A23" s="189"/>
      <c r="B23" s="198" t="s">
        <v>55</v>
      </c>
      <c r="C23" s="199"/>
      <c r="D23" s="199"/>
      <c r="E23" s="33">
        <v>0</v>
      </c>
      <c r="F23" s="33">
        <v>0</v>
      </c>
      <c r="G23" s="33">
        <v>0</v>
      </c>
      <c r="H23" s="33"/>
      <c r="I23" s="33">
        <v>0</v>
      </c>
      <c r="J23" s="38"/>
    </row>
    <row r="24" spans="1:18" ht="12.75" customHeight="1">
      <c r="A24" s="189"/>
      <c r="B24" s="198" t="s">
        <v>49</v>
      </c>
      <c r="C24" s="199"/>
      <c r="D24" s="199"/>
      <c r="E24" s="199"/>
      <c r="F24" s="199"/>
      <c r="G24" s="199"/>
      <c r="H24" s="199"/>
      <c r="I24" s="199"/>
      <c r="J24" s="238"/>
    </row>
    <row r="25" spans="1:18" ht="13.5" customHeight="1">
      <c r="A25" s="189"/>
      <c r="B25" s="239" t="s">
        <v>22</v>
      </c>
      <c r="C25" s="239"/>
      <c r="D25" s="240"/>
      <c r="E25" s="33">
        <v>0</v>
      </c>
      <c r="F25" s="33">
        <v>0</v>
      </c>
      <c r="G25" s="33">
        <v>0</v>
      </c>
      <c r="H25" s="33"/>
      <c r="I25" s="40">
        <v>0</v>
      </c>
      <c r="J25" s="38"/>
    </row>
    <row r="26" spans="1:18" ht="26.25" customHeight="1">
      <c r="A26" s="189"/>
      <c r="B26" s="239" t="s">
        <v>59</v>
      </c>
      <c r="C26" s="239"/>
      <c r="D26" s="240"/>
      <c r="E26" s="33">
        <f>E27+E28</f>
        <v>3101925</v>
      </c>
      <c r="F26" s="33">
        <f>F27+F28</f>
        <v>5253766</v>
      </c>
      <c r="G26" s="33">
        <f>G27+G28</f>
        <v>7429863</v>
      </c>
      <c r="H26" s="33"/>
      <c r="I26" s="33">
        <f>I27+I28</f>
        <v>7429863</v>
      </c>
      <c r="J26" s="38"/>
    </row>
    <row r="27" spans="1:18" ht="13.5" customHeight="1">
      <c r="A27" s="189"/>
      <c r="B27" s="225" t="s">
        <v>398</v>
      </c>
      <c r="C27" s="225"/>
      <c r="D27" s="226"/>
      <c r="E27" s="33">
        <v>851112</v>
      </c>
      <c r="F27" s="33">
        <v>1097640</v>
      </c>
      <c r="G27" s="33">
        <v>1901793</v>
      </c>
      <c r="H27" s="33"/>
      <c r="I27" s="33">
        <f>G27</f>
        <v>1901793</v>
      </c>
      <c r="J27" s="38"/>
      <c r="L27" s="43"/>
      <c r="M27" s="173"/>
      <c r="N27" s="173"/>
      <c r="O27" s="173"/>
      <c r="P27" s="44"/>
      <c r="Q27" s="44"/>
      <c r="R27" s="44"/>
    </row>
    <row r="28" spans="1:18" ht="13.5" customHeight="1">
      <c r="A28" s="189"/>
      <c r="B28" s="225" t="s">
        <v>399</v>
      </c>
      <c r="C28" s="225"/>
      <c r="D28" s="226"/>
      <c r="E28" s="33">
        <v>2250813</v>
      </c>
      <c r="F28" s="33">
        <v>4156126</v>
      </c>
      <c r="G28" s="33">
        <v>5528070</v>
      </c>
      <c r="H28" s="33"/>
      <c r="I28" s="33">
        <f>G28</f>
        <v>5528070</v>
      </c>
      <c r="J28" s="38"/>
      <c r="L28" s="43"/>
      <c r="M28" s="173"/>
      <c r="N28" s="173"/>
      <c r="O28" s="173"/>
      <c r="P28" s="44"/>
      <c r="Q28" s="44"/>
      <c r="R28" s="44"/>
    </row>
    <row r="29" spans="1:18" ht="24" customHeight="1">
      <c r="A29" s="190"/>
      <c r="B29" s="211" t="s">
        <v>131</v>
      </c>
      <c r="C29" s="211"/>
      <c r="D29" s="212"/>
      <c r="E29" s="55" t="s">
        <v>56</v>
      </c>
      <c r="F29" s="55" t="s">
        <v>56</v>
      </c>
      <c r="G29" s="55" t="s">
        <v>56</v>
      </c>
      <c r="H29" s="55"/>
      <c r="I29" s="55" t="s">
        <v>56</v>
      </c>
      <c r="J29" s="56"/>
    </row>
    <row r="30" spans="1:18">
      <c r="A30" s="188" t="s">
        <v>45</v>
      </c>
      <c r="B30" s="213" t="s">
        <v>23</v>
      </c>
      <c r="C30" s="214"/>
      <c r="D30" s="214"/>
      <c r="E30" s="214"/>
      <c r="F30" s="214"/>
      <c r="G30" s="214"/>
      <c r="H30" s="214"/>
      <c r="I30" s="214"/>
      <c r="J30" s="215"/>
    </row>
    <row r="31" spans="1:18" ht="12.75" customHeight="1">
      <c r="A31" s="189"/>
      <c r="B31" s="216" t="s">
        <v>8</v>
      </c>
      <c r="C31" s="217"/>
      <c r="D31" s="218"/>
      <c r="E31" s="216" t="s">
        <v>9</v>
      </c>
      <c r="F31" s="217"/>
      <c r="G31" s="218"/>
      <c r="H31" s="57" t="s">
        <v>105</v>
      </c>
      <c r="I31" s="57" t="s">
        <v>117</v>
      </c>
      <c r="J31" s="57" t="s">
        <v>130</v>
      </c>
    </row>
    <row r="32" spans="1:18" s="101" customFormat="1" ht="153.75" customHeight="1">
      <c r="A32" s="189"/>
      <c r="B32" s="287" t="s">
        <v>148</v>
      </c>
      <c r="C32" s="288"/>
      <c r="D32" s="289"/>
      <c r="E32" s="293" t="s">
        <v>153</v>
      </c>
      <c r="F32" s="294"/>
      <c r="G32" s="295"/>
      <c r="H32" s="121" t="s">
        <v>149</v>
      </c>
      <c r="I32" s="121" t="s">
        <v>149</v>
      </c>
      <c r="J32" s="121" t="s">
        <v>405</v>
      </c>
      <c r="L32" s="102"/>
    </row>
    <row r="33" spans="1:17" ht="43.5" customHeight="1">
      <c r="A33" s="189"/>
      <c r="B33" s="290"/>
      <c r="C33" s="291"/>
      <c r="D33" s="292"/>
      <c r="E33" s="175" t="s">
        <v>154</v>
      </c>
      <c r="F33" s="176"/>
      <c r="G33" s="177"/>
      <c r="H33" s="174" t="s">
        <v>150</v>
      </c>
      <c r="I33" s="174" t="s">
        <v>151</v>
      </c>
      <c r="J33" s="174" t="s">
        <v>152</v>
      </c>
    </row>
    <row r="34" spans="1:17" s="66" customFormat="1" ht="14.25" hidden="1" customHeight="1">
      <c r="A34" s="189"/>
      <c r="B34" s="284"/>
      <c r="C34" s="285"/>
      <c r="D34" s="286"/>
      <c r="E34" s="284"/>
      <c r="F34" s="285"/>
      <c r="G34" s="286"/>
      <c r="H34" s="120"/>
      <c r="I34" s="120"/>
      <c r="J34" s="120"/>
      <c r="K34" s="279"/>
      <c r="L34" s="280"/>
      <c r="M34" s="280"/>
      <c r="N34" s="280"/>
      <c r="O34" s="280"/>
      <c r="P34" s="280"/>
      <c r="Q34" s="280"/>
    </row>
    <row r="35" spans="1:17" s="66" customFormat="1" ht="14.25" hidden="1" customHeight="1">
      <c r="A35" s="189"/>
      <c r="B35" s="281"/>
      <c r="C35" s="282"/>
      <c r="D35" s="283"/>
      <c r="E35" s="281"/>
      <c r="F35" s="282"/>
      <c r="G35" s="283"/>
      <c r="H35" s="171"/>
      <c r="I35" s="171"/>
      <c r="J35" s="171"/>
      <c r="K35" s="28"/>
      <c r="L35" s="105"/>
      <c r="M35" s="28"/>
    </row>
    <row r="36" spans="1:17" ht="25.5" customHeight="1">
      <c r="A36" s="188" t="s">
        <v>46</v>
      </c>
      <c r="B36" s="191" t="s">
        <v>24</v>
      </c>
      <c r="C36" s="192"/>
      <c r="D36" s="192"/>
      <c r="E36" s="192"/>
      <c r="F36" s="192"/>
      <c r="G36" s="192"/>
      <c r="H36" s="192"/>
      <c r="I36" s="192"/>
      <c r="J36" s="193"/>
    </row>
    <row r="37" spans="1:17">
      <c r="A37" s="189"/>
      <c r="B37" s="60" t="s">
        <v>13</v>
      </c>
      <c r="C37" s="194"/>
      <c r="D37" s="195"/>
      <c r="E37" s="195"/>
      <c r="F37" s="195"/>
      <c r="G37" s="195"/>
      <c r="H37" s="195"/>
      <c r="I37" s="195"/>
      <c r="J37" s="196"/>
    </row>
    <row r="38" spans="1:17">
      <c r="A38" s="189"/>
      <c r="B38" s="60" t="s">
        <v>14</v>
      </c>
      <c r="C38" s="197"/>
      <c r="D38" s="197"/>
      <c r="E38" s="197"/>
      <c r="F38" s="197"/>
      <c r="G38" s="197"/>
      <c r="H38" s="197"/>
      <c r="I38" s="197"/>
      <c r="J38" s="197"/>
    </row>
    <row r="39" spans="1:17" ht="24.75" customHeight="1">
      <c r="A39" s="189"/>
      <c r="B39" s="60" t="s">
        <v>12</v>
      </c>
      <c r="C39" s="197"/>
      <c r="D39" s="197"/>
      <c r="E39" s="197"/>
      <c r="F39" s="197"/>
      <c r="G39" s="197"/>
      <c r="H39" s="197"/>
      <c r="I39" s="197"/>
      <c r="J39" s="197"/>
    </row>
    <row r="40" spans="1:17">
      <c r="A40" s="189"/>
      <c r="B40" s="198" t="s">
        <v>48</v>
      </c>
      <c r="C40" s="199"/>
      <c r="D40" s="199"/>
      <c r="E40" s="199"/>
      <c r="F40" s="199"/>
      <c r="G40" s="199"/>
      <c r="H40" s="199"/>
      <c r="I40" s="200"/>
      <c r="J40" s="201"/>
    </row>
    <row r="41" spans="1:17" ht="24" customHeight="1">
      <c r="A41" s="190"/>
      <c r="B41" s="202"/>
      <c r="C41" s="203"/>
      <c r="D41" s="203"/>
      <c r="E41" s="203"/>
      <c r="F41" s="203"/>
      <c r="G41" s="203"/>
      <c r="H41" s="203"/>
      <c r="I41" s="203"/>
      <c r="J41" s="204"/>
    </row>
    <row r="42" spans="1:17" ht="51" customHeight="1">
      <c r="A42" s="119" t="s">
        <v>47</v>
      </c>
      <c r="B42" s="181" t="s">
        <v>413</v>
      </c>
      <c r="C42" s="182"/>
      <c r="D42" s="182"/>
      <c r="E42" s="182"/>
      <c r="F42" s="182"/>
      <c r="G42" s="182"/>
      <c r="H42" s="182"/>
      <c r="I42" s="182"/>
      <c r="J42" s="183"/>
    </row>
    <row r="43" spans="1:17" ht="23.25" customHeight="1">
      <c r="B43" s="184" t="s">
        <v>65</v>
      </c>
      <c r="C43" s="184"/>
      <c r="D43" s="184"/>
      <c r="E43" s="184"/>
      <c r="F43" s="185"/>
      <c r="G43" s="185"/>
    </row>
    <row r="44" spans="1:17" ht="23.25" customHeight="1">
      <c r="B44" s="184" t="s">
        <v>155</v>
      </c>
      <c r="C44" s="184"/>
      <c r="D44" s="184"/>
      <c r="E44" s="184"/>
      <c r="F44" s="185"/>
      <c r="G44" s="185"/>
    </row>
    <row r="45" spans="1:17">
      <c r="B45" s="186" t="s">
        <v>20</v>
      </c>
      <c r="C45" s="186"/>
      <c r="D45" s="186"/>
      <c r="E45" s="186"/>
      <c r="F45" s="276"/>
      <c r="G45" s="276"/>
    </row>
    <row r="46" spans="1:17">
      <c r="B46" s="277" t="s">
        <v>156</v>
      </c>
      <c r="C46" s="277"/>
      <c r="D46" s="277"/>
      <c r="E46" s="277"/>
      <c r="F46" s="278"/>
      <c r="G46" s="278"/>
    </row>
    <row r="47" spans="1:17" ht="12.75" customHeight="1">
      <c r="B47" s="186" t="s">
        <v>410</v>
      </c>
      <c r="C47" s="186"/>
      <c r="D47" s="186"/>
      <c r="E47" s="186"/>
      <c r="F47" s="276"/>
      <c r="G47" s="276"/>
    </row>
    <row r="48" spans="1:17">
      <c r="B48" s="274"/>
      <c r="C48" s="275"/>
      <c r="D48" s="65"/>
      <c r="E48" s="65"/>
      <c r="F48" s="65"/>
      <c r="G48" s="65"/>
    </row>
    <row r="49" spans="2:7">
      <c r="B49" s="186" t="s">
        <v>411</v>
      </c>
      <c r="C49" s="276"/>
      <c r="D49" s="65"/>
      <c r="E49" s="65"/>
      <c r="F49" s="65"/>
      <c r="G49" s="65"/>
    </row>
    <row r="50" spans="2:7">
      <c r="B50" s="274" t="s">
        <v>157</v>
      </c>
      <c r="C50" s="275"/>
      <c r="D50" s="65"/>
      <c r="E50" s="65"/>
      <c r="F50" s="65"/>
      <c r="G50" s="65"/>
    </row>
    <row r="51" spans="2:7" ht="12.75" customHeight="1">
      <c r="B51" s="186" t="s">
        <v>27</v>
      </c>
      <c r="C51" s="276"/>
      <c r="D51" s="65"/>
      <c r="E51" s="65"/>
      <c r="F51" s="65"/>
      <c r="G51" s="65"/>
    </row>
  </sheetData>
  <mergeCells count="68">
    <mergeCell ref="B2:I2"/>
    <mergeCell ref="B4:C4"/>
    <mergeCell ref="D4:G4"/>
    <mergeCell ref="B5:C5"/>
    <mergeCell ref="D5:J5"/>
    <mergeCell ref="L8:M8"/>
    <mergeCell ref="C9:J9"/>
    <mergeCell ref="C10:J10"/>
    <mergeCell ref="C11:J11"/>
    <mergeCell ref="B12:D12"/>
    <mergeCell ref="E12:J12"/>
    <mergeCell ref="B8:J8"/>
    <mergeCell ref="A13:A14"/>
    <mergeCell ref="C13:D13"/>
    <mergeCell ref="E13:J13"/>
    <mergeCell ref="C14:D14"/>
    <mergeCell ref="E14:J14"/>
    <mergeCell ref="B17:E17"/>
    <mergeCell ref="F17:J17"/>
    <mergeCell ref="B18:E18"/>
    <mergeCell ref="F18:J18"/>
    <mergeCell ref="A19:A29"/>
    <mergeCell ref="B19:J19"/>
    <mergeCell ref="B20:D20"/>
    <mergeCell ref="B21:D21"/>
    <mergeCell ref="B22:D22"/>
    <mergeCell ref="B23:D23"/>
    <mergeCell ref="A15:A18"/>
    <mergeCell ref="B15:E15"/>
    <mergeCell ref="F15:J15"/>
    <mergeCell ref="B16:E16"/>
    <mergeCell ref="F16:J16"/>
    <mergeCell ref="B24:J24"/>
    <mergeCell ref="B25:D25"/>
    <mergeCell ref="B26:D26"/>
    <mergeCell ref="B29:D29"/>
    <mergeCell ref="E33:G33"/>
    <mergeCell ref="B32:D33"/>
    <mergeCell ref="B30:J30"/>
    <mergeCell ref="B31:D31"/>
    <mergeCell ref="E31:G31"/>
    <mergeCell ref="E32:G32"/>
    <mergeCell ref="B27:D27"/>
    <mergeCell ref="B28:D28"/>
    <mergeCell ref="K34:Q34"/>
    <mergeCell ref="A36:A41"/>
    <mergeCell ref="B36:J36"/>
    <mergeCell ref="C37:J37"/>
    <mergeCell ref="C38:J38"/>
    <mergeCell ref="C39:J39"/>
    <mergeCell ref="B40:H40"/>
    <mergeCell ref="I40:J40"/>
    <mergeCell ref="B41:J41"/>
    <mergeCell ref="A30:A35"/>
    <mergeCell ref="B35:D35"/>
    <mergeCell ref="E35:G35"/>
    <mergeCell ref="B34:D34"/>
    <mergeCell ref="E34:G34"/>
    <mergeCell ref="B48:C48"/>
    <mergeCell ref="B49:C49"/>
    <mergeCell ref="B50:C50"/>
    <mergeCell ref="B51:C51"/>
    <mergeCell ref="B42:J42"/>
    <mergeCell ref="B43:G43"/>
    <mergeCell ref="B44:G44"/>
    <mergeCell ref="B45:G45"/>
    <mergeCell ref="B46:G46"/>
    <mergeCell ref="B47:G47"/>
  </mergeCells>
  <dataValidations count="9">
    <dataValidation allowBlank="1" showInputMessage="1" showErrorMessage="1" prompt="Norāda Ministru kabineta vai Saeimas lēmumu, gadu, pasākuma kodu" sqref="B41:J41" xr:uid="{8B1DEFB2-0BEB-4954-B16B-DFBEBE108565}"/>
    <dataValidation allowBlank="1" showInputMessage="1" showErrorMessage="1" prompt="Citē atbilstošo vidēja termiņa budžeta ietvara likuma pantu, punktu. " sqref="E12:J12" xr:uid="{8644D49F-D51D-494D-891B-24CB40C976E1}"/>
    <dataValidation allowBlank="1" showInputMessage="1" showErrorMessage="1" prompt="Norāda Valdības rīcības plāna punktu, kura izpildi nodrošinās attiecīgais prioritārais pasākums" sqref="C11:J11" xr:uid="{1927666F-6A2E-4CEF-8F36-9046736C3385}"/>
    <dataValidation type="custom" errorStyle="information" allowBlank="1" showInputMessage="1" showErrorMessage="1" error="Ir ievadīti vairāk nekā 250 vārdi" prompt="ne vairāk kā 250 vārdu" sqref="C10:J10" xr:uid="{FDBF1318-120F-49DD-8064-B90A4E1A6B1A}">
      <formula1>LEN(TRIM(C10))-LEN(SUBSTITUTE(C10," ",""))+1&lt;251</formula1>
    </dataValidation>
    <dataValidation type="custom" errorStyle="information" allowBlank="1" showInputMessage="1" showErrorMessage="1" error="Ir ievadīti vairāk nekā 200 vārdi" prompt="apraksts, ne vairāk kā 200 vārdu" sqref="E13:J14" xr:uid="{96AA0057-309B-4663-8352-576DA1A80070}">
      <formula1>LEN(TRIM(E13))-LEN(SUBSTITUTE(E13," ",""))+1&lt;201</formula1>
    </dataValidation>
    <dataValidation type="custom" errorStyle="information" allowBlank="1" showInputMessage="1" showErrorMessage="1" error="Ir ievadītas vairāk nekā 250 zīmes" prompt="ne vairāk kā 250 zīmju" sqref="C9:J9" xr:uid="{B421358A-766D-47E4-BDD2-A09E43FAE81A}">
      <formula1>LEN(TRIM(C9))&lt;=250</formula1>
    </dataValidation>
    <dataValidation errorStyle="information" allowBlank="1" showInputMessage="1" showErrorMessage="1" sqref="D5:I5" xr:uid="{77032F43-8172-49F1-B429-39EE6A3A6105}"/>
    <dataValidation type="whole" errorStyle="information" allowBlank="1" showInputMessage="1" showErrorMessage="1" error="Jāievada skaitlis" sqref="E21:J23" xr:uid="{ADFE1D0B-EAA9-4D2D-840D-9DA79AD95003}">
      <formula1>-1000000000000</formula1>
      <formula2>1000000000000</formula2>
    </dataValidation>
    <dataValidation type="whole" errorStyle="information" allowBlank="1" showInputMessage="1" showErrorMessage="1" error="Jāievada skaitlis" sqref="P27:R28 E25:J28" xr:uid="{94B17FB7-4167-4747-8F4F-0888A6C7007D}">
      <formula1>-100000000000000</formula1>
      <formula2>100000000000000</formula2>
    </dataValidation>
  </dataValidations>
  <pageMargins left="0.70866141732283472" right="0.70866141732283472" top="0.74803149606299213" bottom="0.74803149606299213"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Varētu būt kļūda" prompt="Izvēlieties no saraksta ietekmes variantu" xr:uid="{B7C03509-A38F-4293-9C7E-838FCA902627}">
          <x14:formula1>
            <xm:f>'\\vnozare.pri\vm\Redirect_profiles\VM_Sandra_Kasparenko\My Documents\Budzets_2019\Budzeta_projekts\Prioritarie_pasakumi_2019-2021\no_iestadem\NVD\PRECIZETS 30.07.2018\[PP_2019-2021_veidlapas-1_prioritate.xlsx]Šabloni'!#REF!</xm:f>
          </x14:formula1>
          <xm:sqref>C13:D13</xm:sqref>
        </x14:dataValidation>
        <x14:dataValidation type="list" errorStyle="information" allowBlank="1" showInputMessage="1" showErrorMessage="1" error="Varētu būt kļūda" prompt="Izvēlieties no saraksta atbilstošo variantu" xr:uid="{B923C2B2-465F-411F-9577-5EF28AB8A204}">
          <x14:formula1>
            <xm:f>'\\vnozare.pri\vm\Redirect_profiles\VM_Sandra_Kasparenko\My Documents\Budzets_2019\Budzeta_projekts\Prioritarie_pasakumi_2019-2021\no_iestadem\NVD\PRECIZETS 30.07.2018\[PP_2019-2021_veidlapas-1_prioritate.xlsx]Šabloni'!#REF!</xm:f>
          </x14:formula1>
          <xm:sqref>C14:D14</xm:sqref>
        </x14:dataValidation>
        <x14:dataValidation type="list" errorStyle="information" allowBlank="1" showInputMessage="1" showErrorMessage="1" error="iespējama kļūda" prompt="Izvēlieties no saraksta iestādi" xr:uid="{1BFC83A3-2774-425E-B521-68942004FDF8}">
          <x14:formula1>
            <xm:f>'\\vnozare.pri\vm\Redirect_profiles\VM_Sandra_Kasparenko\My Documents\Budzets_2019\Budzeta_projekts\Prioritarie_pasakumi_2019-2021\no_iestadem\NVD\PRECIZETS 30.07.2018\[PP_2019-2021_veidlapas-1_prioritate.xlsx]Šabloni'!#REF!</xm:f>
          </x14:formula1>
          <xm:sqref>D4:G4</xm:sqref>
        </x14:dataValidation>
        <x14:dataValidation type="list" allowBlank="1" showInputMessage="1" showErrorMessage="1" prompt="Izvēlieties no saraksta atbilstošo variantu" xr:uid="{16DABB14-4FCB-45D2-B714-7BCFB46C38FE}">
          <x14:formula1>
            <xm:f>'\\vnozare.pri\vm\Redirect_profiles\VM_Sandra_Kasparenko\My Documents\Budzets_2019\Budzeta_projekts\Prioritarie_pasakumi_2019-2021\no_iestadem\NVD\PRECIZETS 30.07.2018\[PP_2019-2021_veidlapas-1_prioritate.xlsx]Šabloni'!#REF!</xm:f>
          </x14:formula1>
          <xm:sqref>I40:J40</xm:sqref>
        </x14:dataValidation>
        <x14:dataValidation type="list" allowBlank="1" showInputMessage="1" showErrorMessage="1" prompt="Izvēlieties no saraksta veicamo darbību" xr:uid="{F4A28BF5-D949-4A28-BC48-93D55C56AA52}">
          <x14:formula1>
            <xm:f>'\\vnozare.pri\vm\Redirect_profiles\VM_Sandra_Kasparenko\My Documents\Budzets_2019\Budzeta_projekts\Prioritarie_pasakumi_2019-2021\no_iestadem\NVD\PRECIZETS 30.07.2018\[PP_2019-2021_veidlapas-1_prioritate.xlsx]Šabloni'!#REF!</xm:f>
          </x14:formula1>
          <xm:sqref>C38:J38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90E55-BAC5-4D77-8C2D-94FA92025F5C}">
  <dimension ref="A1:R60"/>
  <sheetViews>
    <sheetView topLeftCell="A19" zoomScale="90" zoomScaleNormal="90" workbookViewId="0">
      <selection activeCell="M29" sqref="M29:O29"/>
    </sheetView>
  </sheetViews>
  <sheetFormatPr defaultColWidth="8.85546875" defaultRowHeight="12.75"/>
  <cols>
    <col min="1" max="1" width="3.5703125" style="7" customWidth="1"/>
    <col min="2" max="2" width="25.7109375" style="7" customWidth="1"/>
    <col min="3" max="3" width="13.7109375" style="7" customWidth="1"/>
    <col min="4" max="4" width="5.140625" style="7" customWidth="1"/>
    <col min="5" max="10" width="14.28515625" style="7" customWidth="1"/>
    <col min="11" max="11" width="8.85546875" style="7"/>
    <col min="12" max="12" width="8.85546875" style="8"/>
    <col min="13" max="16384" width="8.85546875" style="7"/>
  </cols>
  <sheetData>
    <row r="1" spans="1:15" ht="12.75" hidden="1" customHeight="1">
      <c r="A1" s="124" t="s">
        <v>0</v>
      </c>
      <c r="B1" s="124" t="s">
        <v>1</v>
      </c>
      <c r="C1" s="124"/>
      <c r="D1" s="124" t="s">
        <v>2</v>
      </c>
      <c r="E1" s="124" t="s">
        <v>3</v>
      </c>
      <c r="F1" s="124" t="s">
        <v>4</v>
      </c>
      <c r="G1" s="124" t="s">
        <v>5</v>
      </c>
      <c r="H1" s="125"/>
      <c r="I1" s="125"/>
      <c r="J1" s="125"/>
      <c r="K1" s="125"/>
      <c r="L1" s="125"/>
      <c r="M1" s="125"/>
      <c r="N1" s="125"/>
      <c r="O1" s="125"/>
    </row>
    <row r="2" spans="1:15" ht="15.75" customHeight="1">
      <c r="A2" s="125"/>
      <c r="B2" s="267" t="s">
        <v>17</v>
      </c>
      <c r="C2" s="267"/>
      <c r="D2" s="267"/>
      <c r="E2" s="267"/>
      <c r="F2" s="267"/>
      <c r="G2" s="267"/>
      <c r="H2" s="267"/>
      <c r="I2" s="267"/>
      <c r="J2" s="125"/>
      <c r="K2" s="125"/>
      <c r="L2" s="126"/>
      <c r="M2" s="127"/>
      <c r="N2" s="125"/>
      <c r="O2" s="125"/>
    </row>
    <row r="3" spans="1:15" ht="13.5" customHeight="1">
      <c r="A3" s="10"/>
      <c r="B3" s="11"/>
      <c r="C3" s="11"/>
      <c r="D3" s="11"/>
      <c r="E3" s="11"/>
      <c r="F3" s="11"/>
      <c r="G3" s="11"/>
      <c r="H3" s="11"/>
      <c r="I3" s="11"/>
      <c r="J3" s="125"/>
      <c r="K3" s="125"/>
      <c r="L3" s="128"/>
      <c r="M3" s="127"/>
      <c r="N3" s="125"/>
      <c r="O3" s="125"/>
    </row>
    <row r="4" spans="1:15" ht="13.5" customHeight="1">
      <c r="A4" s="10"/>
      <c r="B4" s="389" t="s">
        <v>33</v>
      </c>
      <c r="C4" s="389"/>
      <c r="D4" s="390" t="s">
        <v>30</v>
      </c>
      <c r="E4" s="390"/>
      <c r="F4" s="390"/>
      <c r="G4" s="390"/>
      <c r="H4" s="125"/>
      <c r="I4" s="125"/>
      <c r="J4" s="125"/>
      <c r="K4" s="125"/>
      <c r="L4" s="128"/>
      <c r="M4" s="127"/>
      <c r="N4" s="125"/>
      <c r="O4" s="125"/>
    </row>
    <row r="5" spans="1:15" ht="30" customHeight="1">
      <c r="A5" s="10"/>
      <c r="B5" s="270" t="s">
        <v>18</v>
      </c>
      <c r="C5" s="270"/>
      <c r="D5" s="391" t="s">
        <v>198</v>
      </c>
      <c r="E5" s="391"/>
      <c r="F5" s="391"/>
      <c r="G5" s="391"/>
      <c r="H5" s="391"/>
      <c r="I5" s="391"/>
      <c r="J5" s="392"/>
      <c r="K5" s="125"/>
      <c r="L5" s="128"/>
      <c r="M5" s="127"/>
      <c r="N5" s="125"/>
      <c r="O5" s="125"/>
    </row>
    <row r="6" spans="1:15">
      <c r="A6" s="10"/>
      <c r="B6" s="129" t="s">
        <v>10</v>
      </c>
      <c r="C6" s="130" t="s">
        <v>389</v>
      </c>
      <c r="D6" s="131"/>
      <c r="E6" s="131"/>
      <c r="F6" s="131"/>
      <c r="G6" s="131"/>
      <c r="H6" s="131"/>
      <c r="I6" s="131"/>
      <c r="J6" s="125"/>
      <c r="K6" s="125"/>
      <c r="L6" s="128"/>
      <c r="M6" s="127"/>
      <c r="N6" s="125"/>
      <c r="O6" s="125"/>
    </row>
    <row r="7" spans="1:15">
      <c r="A7" s="10"/>
      <c r="B7" s="10"/>
      <c r="C7" s="10"/>
      <c r="D7" s="132"/>
      <c r="E7" s="132"/>
      <c r="F7" s="132"/>
      <c r="G7" s="125"/>
      <c r="H7" s="125"/>
      <c r="I7" s="125"/>
      <c r="J7" s="125"/>
      <c r="K7" s="125"/>
      <c r="L7" s="128"/>
      <c r="M7" s="127"/>
      <c r="N7" s="125"/>
      <c r="O7" s="125"/>
    </row>
    <row r="8" spans="1:15" ht="12.75" customHeight="1">
      <c r="A8" s="133" t="s">
        <v>11</v>
      </c>
      <c r="B8" s="388" t="s">
        <v>19</v>
      </c>
      <c r="C8" s="388"/>
      <c r="D8" s="388"/>
      <c r="E8" s="388"/>
      <c r="F8" s="388"/>
      <c r="G8" s="388"/>
      <c r="H8" s="388"/>
      <c r="I8" s="388"/>
      <c r="J8" s="388"/>
      <c r="K8" s="125"/>
      <c r="L8" s="378" t="s">
        <v>50</v>
      </c>
      <c r="M8" s="379"/>
      <c r="N8" s="125"/>
      <c r="O8" s="125"/>
    </row>
    <row r="9" spans="1:15" ht="39" customHeight="1">
      <c r="A9" s="134" t="s">
        <v>38</v>
      </c>
      <c r="B9" s="135" t="s">
        <v>15</v>
      </c>
      <c r="C9" s="380" t="s">
        <v>199</v>
      </c>
      <c r="D9" s="381"/>
      <c r="E9" s="381"/>
      <c r="F9" s="381"/>
      <c r="G9" s="381"/>
      <c r="H9" s="381"/>
      <c r="I9" s="381"/>
      <c r="J9" s="382"/>
      <c r="K9" s="125"/>
      <c r="L9" s="136">
        <v>221</v>
      </c>
      <c r="M9" s="137" t="s">
        <v>31</v>
      </c>
      <c r="N9" s="125"/>
      <c r="O9" s="125"/>
    </row>
    <row r="10" spans="1:15" ht="78" customHeight="1">
      <c r="A10" s="138" t="s">
        <v>39</v>
      </c>
      <c r="B10" s="135" t="s">
        <v>16</v>
      </c>
      <c r="C10" s="380" t="s">
        <v>200</v>
      </c>
      <c r="D10" s="381"/>
      <c r="E10" s="381"/>
      <c r="F10" s="381"/>
      <c r="G10" s="381"/>
      <c r="H10" s="381"/>
      <c r="I10" s="381"/>
      <c r="J10" s="382"/>
      <c r="K10" s="125"/>
      <c r="L10" s="139">
        <v>205</v>
      </c>
      <c r="M10" s="140" t="s">
        <v>32</v>
      </c>
      <c r="N10" s="125"/>
      <c r="O10" s="125"/>
    </row>
    <row r="11" spans="1:15" ht="14.25" customHeight="1">
      <c r="A11" s="141" t="s">
        <v>40</v>
      </c>
      <c r="B11" s="142" t="s">
        <v>21</v>
      </c>
      <c r="C11" s="383" t="s">
        <v>56</v>
      </c>
      <c r="D11" s="384"/>
      <c r="E11" s="384"/>
      <c r="F11" s="384"/>
      <c r="G11" s="384"/>
      <c r="H11" s="384"/>
      <c r="I11" s="384"/>
      <c r="J11" s="385"/>
      <c r="K11" s="125"/>
      <c r="L11" s="128"/>
      <c r="M11" s="127"/>
      <c r="N11" s="125"/>
      <c r="O11" s="125"/>
    </row>
    <row r="12" spans="1:15" ht="75.75" customHeight="1">
      <c r="A12" s="134" t="s">
        <v>41</v>
      </c>
      <c r="B12" s="386" t="s">
        <v>28</v>
      </c>
      <c r="C12" s="387"/>
      <c r="D12" s="387"/>
      <c r="E12" s="265" t="s">
        <v>406</v>
      </c>
      <c r="F12" s="266"/>
      <c r="G12" s="266"/>
      <c r="H12" s="266"/>
      <c r="I12" s="266"/>
      <c r="J12" s="266"/>
      <c r="K12" s="143"/>
      <c r="L12" s="127"/>
      <c r="M12" s="127"/>
      <c r="N12" s="144"/>
      <c r="O12" s="144"/>
    </row>
    <row r="13" spans="1:15" ht="63.75">
      <c r="A13" s="372" t="s">
        <v>42</v>
      </c>
      <c r="B13" s="135" t="s">
        <v>26</v>
      </c>
      <c r="C13" s="373" t="s">
        <v>34</v>
      </c>
      <c r="D13" s="374"/>
      <c r="E13" s="247" t="s">
        <v>257</v>
      </c>
      <c r="F13" s="248"/>
      <c r="G13" s="248"/>
      <c r="H13" s="248"/>
      <c r="I13" s="248"/>
      <c r="J13" s="249"/>
      <c r="K13" s="125"/>
      <c r="L13" s="145">
        <v>1</v>
      </c>
      <c r="M13" s="146" t="s">
        <v>32</v>
      </c>
      <c r="N13" s="125"/>
      <c r="O13" s="125"/>
    </row>
    <row r="14" spans="1:15" ht="29.25" customHeight="1">
      <c r="A14" s="362"/>
      <c r="B14" s="135" t="s">
        <v>25</v>
      </c>
      <c r="C14" s="373" t="s">
        <v>29</v>
      </c>
      <c r="D14" s="373"/>
      <c r="E14" s="375" t="s">
        <v>56</v>
      </c>
      <c r="F14" s="376"/>
      <c r="G14" s="376"/>
      <c r="H14" s="376"/>
      <c r="I14" s="376"/>
      <c r="J14" s="377"/>
      <c r="K14" s="125"/>
      <c r="L14" s="139">
        <v>1</v>
      </c>
      <c r="M14" s="140" t="s">
        <v>32</v>
      </c>
      <c r="N14" s="125"/>
      <c r="O14" s="125"/>
    </row>
    <row r="15" spans="1:15" ht="36" customHeight="1">
      <c r="A15" s="313" t="s">
        <v>43</v>
      </c>
      <c r="B15" s="363" t="s">
        <v>37</v>
      </c>
      <c r="C15" s="364"/>
      <c r="D15" s="364"/>
      <c r="E15" s="364"/>
      <c r="F15" s="365" t="s">
        <v>36</v>
      </c>
      <c r="G15" s="366"/>
      <c r="H15" s="366"/>
      <c r="I15" s="366"/>
      <c r="J15" s="367"/>
      <c r="K15" s="125"/>
      <c r="L15" s="125"/>
      <c r="M15" s="125"/>
      <c r="N15" s="125"/>
      <c r="O15" s="125"/>
    </row>
    <row r="16" spans="1:15" ht="14.25" customHeight="1">
      <c r="A16" s="361"/>
      <c r="B16" s="368" t="s">
        <v>193</v>
      </c>
      <c r="C16" s="369"/>
      <c r="D16" s="369"/>
      <c r="E16" s="370"/>
      <c r="F16" s="368" t="s">
        <v>300</v>
      </c>
      <c r="G16" s="369"/>
      <c r="H16" s="369"/>
      <c r="I16" s="369"/>
      <c r="J16" s="370"/>
      <c r="K16" s="125"/>
      <c r="L16" s="125"/>
      <c r="M16" s="125"/>
      <c r="N16" s="125"/>
      <c r="O16" s="125"/>
    </row>
    <row r="17" spans="1:18" ht="12.75" hidden="1" customHeight="1">
      <c r="A17" s="361"/>
      <c r="B17" s="322" t="s">
        <v>56</v>
      </c>
      <c r="C17" s="356"/>
      <c r="D17" s="356"/>
      <c r="E17" s="356"/>
      <c r="F17" s="320"/>
      <c r="G17" s="320"/>
      <c r="H17" s="320"/>
      <c r="I17" s="320"/>
      <c r="J17" s="321"/>
      <c r="K17" s="125"/>
      <c r="L17" s="125"/>
      <c r="M17" s="125"/>
    </row>
    <row r="18" spans="1:18" ht="27" hidden="1" customHeight="1">
      <c r="A18" s="362"/>
      <c r="B18" s="322" t="s">
        <v>56</v>
      </c>
      <c r="C18" s="356"/>
      <c r="D18" s="356"/>
      <c r="E18" s="356"/>
      <c r="F18" s="320"/>
      <c r="G18" s="320"/>
      <c r="H18" s="320"/>
      <c r="I18" s="320"/>
      <c r="J18" s="321"/>
      <c r="K18" s="125"/>
      <c r="L18" s="125"/>
      <c r="M18" s="125"/>
    </row>
    <row r="19" spans="1:18" ht="14.25" customHeight="1">
      <c r="A19" s="313" t="s">
        <v>44</v>
      </c>
      <c r="B19" s="316" t="s">
        <v>7</v>
      </c>
      <c r="C19" s="317"/>
      <c r="D19" s="317"/>
      <c r="E19" s="317"/>
      <c r="F19" s="317"/>
      <c r="G19" s="317"/>
      <c r="H19" s="317"/>
      <c r="I19" s="317"/>
      <c r="J19" s="318"/>
      <c r="K19" s="125"/>
      <c r="L19" s="125"/>
      <c r="M19" s="125"/>
    </row>
    <row r="20" spans="1:18" ht="61.5" customHeight="1">
      <c r="A20" s="314"/>
      <c r="B20" s="357"/>
      <c r="C20" s="357"/>
      <c r="D20" s="357"/>
      <c r="E20" s="147" t="s">
        <v>105</v>
      </c>
      <c r="F20" s="147" t="s">
        <v>117</v>
      </c>
      <c r="G20" s="147" t="s">
        <v>130</v>
      </c>
      <c r="H20" s="148" t="s">
        <v>51</v>
      </c>
      <c r="I20" s="148" t="s">
        <v>52</v>
      </c>
      <c r="J20" s="148" t="s">
        <v>53</v>
      </c>
      <c r="K20" s="125"/>
      <c r="L20" s="125"/>
      <c r="M20" s="125"/>
    </row>
    <row r="21" spans="1:18" ht="15" customHeight="1">
      <c r="A21" s="314"/>
      <c r="B21" s="358" t="s">
        <v>407</v>
      </c>
      <c r="C21" s="359"/>
      <c r="D21" s="360"/>
      <c r="E21" s="149"/>
      <c r="F21" s="149"/>
      <c r="G21" s="149"/>
      <c r="H21" s="150"/>
      <c r="I21" s="150"/>
      <c r="J21" s="151"/>
      <c r="K21" s="125"/>
      <c r="L21" s="125"/>
      <c r="M21" s="125"/>
    </row>
    <row r="22" spans="1:18">
      <c r="A22" s="314"/>
      <c r="B22" s="332" t="s">
        <v>54</v>
      </c>
      <c r="C22" s="332"/>
      <c r="D22" s="333"/>
      <c r="E22" s="152">
        <f>E26</f>
        <v>18048895</v>
      </c>
      <c r="F22" s="152">
        <f t="shared" ref="F22:I22" si="0">F26</f>
        <v>18924995</v>
      </c>
      <c r="G22" s="152">
        <f t="shared" si="0"/>
        <v>20017218</v>
      </c>
      <c r="H22" s="152"/>
      <c r="I22" s="152">
        <f t="shared" si="0"/>
        <v>20017218</v>
      </c>
      <c r="J22" s="152"/>
      <c r="K22" s="125"/>
      <c r="L22" s="125"/>
      <c r="M22" s="153"/>
    </row>
    <row r="23" spans="1:18" ht="12.75" customHeight="1">
      <c r="A23" s="314"/>
      <c r="B23" s="323" t="s">
        <v>55</v>
      </c>
      <c r="C23" s="324"/>
      <c r="D23" s="324"/>
      <c r="E23" s="149">
        <v>0</v>
      </c>
      <c r="F23" s="149">
        <v>0</v>
      </c>
      <c r="G23" s="149">
        <v>0</v>
      </c>
      <c r="H23" s="149"/>
      <c r="I23" s="149">
        <v>0</v>
      </c>
      <c r="J23" s="154"/>
      <c r="K23" s="125"/>
      <c r="L23" s="125"/>
      <c r="M23" s="153"/>
    </row>
    <row r="24" spans="1:18" ht="12.75" customHeight="1">
      <c r="A24" s="314"/>
      <c r="B24" s="323" t="s">
        <v>49</v>
      </c>
      <c r="C24" s="324"/>
      <c r="D24" s="324"/>
      <c r="E24" s="324"/>
      <c r="F24" s="324"/>
      <c r="G24" s="324"/>
      <c r="H24" s="324"/>
      <c r="I24" s="324"/>
      <c r="J24" s="371"/>
      <c r="K24" s="125"/>
      <c r="L24" s="125"/>
      <c r="M24" s="125"/>
    </row>
    <row r="25" spans="1:18" ht="13.5" customHeight="1">
      <c r="A25" s="314"/>
      <c r="B25" s="330" t="s">
        <v>22</v>
      </c>
      <c r="C25" s="330"/>
      <c r="D25" s="331"/>
      <c r="E25" s="149">
        <v>0</v>
      </c>
      <c r="F25" s="149">
        <v>0</v>
      </c>
      <c r="G25" s="149">
        <v>0</v>
      </c>
      <c r="H25" s="149"/>
      <c r="I25" s="155">
        <v>0</v>
      </c>
      <c r="J25" s="154"/>
      <c r="K25" s="125"/>
      <c r="L25" s="125"/>
      <c r="M25" s="125"/>
    </row>
    <row r="26" spans="1:18" ht="24.75" customHeight="1">
      <c r="A26" s="314"/>
      <c r="B26" s="330" t="s">
        <v>59</v>
      </c>
      <c r="C26" s="330"/>
      <c r="D26" s="331"/>
      <c r="E26" s="111">
        <f>E27+E28</f>
        <v>18048895</v>
      </c>
      <c r="F26" s="111">
        <f t="shared" ref="F26:G26" si="1">F27+F28</f>
        <v>18924995</v>
      </c>
      <c r="G26" s="111">
        <f t="shared" si="1"/>
        <v>20017218</v>
      </c>
      <c r="H26" s="149"/>
      <c r="I26" s="149">
        <f>G26</f>
        <v>20017218</v>
      </c>
      <c r="J26" s="154"/>
      <c r="K26" s="125"/>
      <c r="L26" s="125"/>
      <c r="M26" s="125"/>
    </row>
    <row r="27" spans="1:18" ht="13.5" customHeight="1">
      <c r="A27" s="314"/>
      <c r="B27" s="225" t="s">
        <v>398</v>
      </c>
      <c r="C27" s="225"/>
      <c r="D27" s="226"/>
      <c r="E27" s="33">
        <v>5793511</v>
      </c>
      <c r="F27" s="33">
        <v>6153866</v>
      </c>
      <c r="G27" s="33">
        <v>6553320</v>
      </c>
      <c r="H27" s="33"/>
      <c r="I27" s="33">
        <f>G27</f>
        <v>6553320</v>
      </c>
      <c r="J27" s="38"/>
      <c r="L27" s="43"/>
      <c r="M27" s="237"/>
      <c r="N27" s="237"/>
      <c r="O27" s="237"/>
      <c r="P27" s="44"/>
      <c r="Q27" s="44"/>
      <c r="R27" s="44"/>
    </row>
    <row r="28" spans="1:18" ht="13.5" customHeight="1">
      <c r="A28" s="314"/>
      <c r="B28" s="225" t="s">
        <v>61</v>
      </c>
      <c r="C28" s="225"/>
      <c r="D28" s="226"/>
      <c r="E28" s="33">
        <v>12255384</v>
      </c>
      <c r="F28" s="33">
        <v>12771129</v>
      </c>
      <c r="G28" s="33">
        <v>13463898</v>
      </c>
      <c r="H28" s="33"/>
      <c r="I28" s="33">
        <f>G28</f>
        <v>13463898</v>
      </c>
      <c r="J28" s="38"/>
      <c r="L28" s="43"/>
      <c r="M28" s="237"/>
      <c r="N28" s="237"/>
      <c r="O28" s="237"/>
      <c r="P28" s="44"/>
      <c r="Q28" s="44"/>
      <c r="R28" s="44"/>
    </row>
    <row r="29" spans="1:18" ht="24" customHeight="1">
      <c r="A29" s="315"/>
      <c r="B29" s="332" t="s">
        <v>131</v>
      </c>
      <c r="C29" s="332"/>
      <c r="D29" s="333"/>
      <c r="E29" s="156" t="s">
        <v>56</v>
      </c>
      <c r="F29" s="156" t="s">
        <v>56</v>
      </c>
      <c r="G29" s="156" t="s">
        <v>56</v>
      </c>
      <c r="H29" s="156"/>
      <c r="I29" s="156" t="s">
        <v>56</v>
      </c>
      <c r="J29" s="157"/>
      <c r="K29" s="125"/>
      <c r="L29" s="125"/>
      <c r="M29" s="125"/>
    </row>
    <row r="30" spans="1:18" ht="12.75" customHeight="1">
      <c r="A30" s="313" t="s">
        <v>45</v>
      </c>
      <c r="B30" s="334" t="s">
        <v>23</v>
      </c>
      <c r="C30" s="335"/>
      <c r="D30" s="335"/>
      <c r="E30" s="335"/>
      <c r="F30" s="335"/>
      <c r="G30" s="335"/>
      <c r="H30" s="335"/>
      <c r="I30" s="335"/>
      <c r="J30" s="336"/>
      <c r="K30" s="125"/>
      <c r="L30" s="125"/>
      <c r="M30" s="125"/>
    </row>
    <row r="31" spans="1:18" ht="12.75" customHeight="1">
      <c r="A31" s="314"/>
      <c r="B31" s="337" t="s">
        <v>8</v>
      </c>
      <c r="C31" s="338"/>
      <c r="D31" s="339"/>
      <c r="E31" s="337" t="s">
        <v>9</v>
      </c>
      <c r="F31" s="338"/>
      <c r="G31" s="339"/>
      <c r="H31" s="147" t="s">
        <v>105</v>
      </c>
      <c r="I31" s="147" t="s">
        <v>117</v>
      </c>
      <c r="J31" s="147" t="s">
        <v>130</v>
      </c>
      <c r="K31" s="125"/>
      <c r="L31" s="125"/>
      <c r="M31" s="125"/>
    </row>
    <row r="32" spans="1:18" ht="42.75" customHeight="1">
      <c r="A32" s="314"/>
      <c r="B32" s="340" t="s">
        <v>201</v>
      </c>
      <c r="C32" s="341"/>
      <c r="D32" s="342"/>
      <c r="E32" s="343" t="s">
        <v>202</v>
      </c>
      <c r="F32" s="344"/>
      <c r="G32" s="344"/>
      <c r="H32" s="149">
        <v>100</v>
      </c>
      <c r="I32" s="149">
        <v>100</v>
      </c>
      <c r="J32" s="149">
        <v>100</v>
      </c>
      <c r="K32" s="125"/>
      <c r="L32" s="125"/>
      <c r="M32" s="125"/>
    </row>
    <row r="33" spans="1:13" ht="40.5" hidden="1" customHeight="1">
      <c r="A33" s="314"/>
      <c r="B33" s="345"/>
      <c r="C33" s="346"/>
      <c r="D33" s="347"/>
      <c r="E33" s="345"/>
      <c r="F33" s="346"/>
      <c r="G33" s="347"/>
      <c r="H33" s="149"/>
      <c r="I33" s="149"/>
      <c r="J33" s="149"/>
      <c r="K33" s="125"/>
      <c r="L33" s="125"/>
      <c r="M33" s="125"/>
    </row>
    <row r="34" spans="1:13" ht="26.25" hidden="1" customHeight="1">
      <c r="A34" s="314"/>
      <c r="B34" s="348"/>
      <c r="C34" s="349"/>
      <c r="D34" s="350"/>
      <c r="E34" s="351"/>
      <c r="F34" s="352"/>
      <c r="G34" s="353"/>
      <c r="H34" s="158"/>
      <c r="I34" s="158"/>
      <c r="J34" s="158"/>
    </row>
    <row r="35" spans="1:13" ht="40.5" hidden="1" customHeight="1">
      <c r="A35" s="315"/>
      <c r="B35" s="351"/>
      <c r="C35" s="354"/>
      <c r="D35" s="355"/>
      <c r="E35" s="351"/>
      <c r="F35" s="354"/>
      <c r="G35" s="355"/>
      <c r="H35" s="159"/>
      <c r="I35" s="159"/>
      <c r="J35" s="159"/>
    </row>
    <row r="36" spans="1:13" ht="12.75" customHeight="1">
      <c r="A36" s="313" t="s">
        <v>46</v>
      </c>
      <c r="B36" s="316" t="s">
        <v>24</v>
      </c>
      <c r="C36" s="317"/>
      <c r="D36" s="317"/>
      <c r="E36" s="317"/>
      <c r="F36" s="317"/>
      <c r="G36" s="317"/>
      <c r="H36" s="317"/>
      <c r="I36" s="317"/>
      <c r="J36" s="318"/>
    </row>
    <row r="37" spans="1:13" ht="12.75" customHeight="1">
      <c r="A37" s="314"/>
      <c r="B37" s="160" t="s">
        <v>13</v>
      </c>
      <c r="C37" s="319"/>
      <c r="D37" s="320"/>
      <c r="E37" s="320"/>
      <c r="F37" s="320"/>
      <c r="G37" s="320"/>
      <c r="H37" s="320"/>
      <c r="I37" s="320"/>
      <c r="J37" s="321"/>
    </row>
    <row r="38" spans="1:13">
      <c r="A38" s="314"/>
      <c r="B38" s="160" t="s">
        <v>14</v>
      </c>
      <c r="C38" s="322"/>
      <c r="D38" s="322"/>
      <c r="E38" s="322"/>
      <c r="F38" s="322"/>
      <c r="G38" s="322"/>
      <c r="H38" s="322"/>
      <c r="I38" s="322"/>
      <c r="J38" s="322"/>
    </row>
    <row r="39" spans="1:13" ht="12.75" customHeight="1">
      <c r="A39" s="314"/>
      <c r="B39" s="160" t="s">
        <v>12</v>
      </c>
      <c r="C39" s="322"/>
      <c r="D39" s="322"/>
      <c r="E39" s="322"/>
      <c r="F39" s="322"/>
      <c r="G39" s="322"/>
      <c r="H39" s="322"/>
      <c r="I39" s="322"/>
      <c r="J39" s="322"/>
    </row>
    <row r="40" spans="1:13" ht="12.75" customHeight="1">
      <c r="A40" s="314"/>
      <c r="B40" s="323" t="s">
        <v>48</v>
      </c>
      <c r="C40" s="324"/>
      <c r="D40" s="324"/>
      <c r="E40" s="324"/>
      <c r="F40" s="324"/>
      <c r="G40" s="324"/>
      <c r="H40" s="324"/>
      <c r="I40" s="325"/>
      <c r="J40" s="326"/>
    </row>
    <row r="41" spans="1:13">
      <c r="A41" s="315"/>
      <c r="B41" s="327" t="s">
        <v>82</v>
      </c>
      <c r="C41" s="328"/>
      <c r="D41" s="328"/>
      <c r="E41" s="328"/>
      <c r="F41" s="328"/>
      <c r="G41" s="328"/>
      <c r="H41" s="328"/>
      <c r="I41" s="328"/>
      <c r="J41" s="329"/>
    </row>
    <row r="42" spans="1:13" ht="49.5" customHeight="1">
      <c r="A42" s="161" t="s">
        <v>47</v>
      </c>
      <c r="B42" s="310" t="s">
        <v>413</v>
      </c>
      <c r="C42" s="311"/>
      <c r="D42" s="311"/>
      <c r="E42" s="311"/>
      <c r="F42" s="311"/>
      <c r="G42" s="311"/>
      <c r="H42" s="311"/>
      <c r="I42" s="311"/>
      <c r="J42" s="312"/>
    </row>
    <row r="43" spans="1:13" ht="28.5" hidden="1" customHeight="1">
      <c r="B43" s="184" t="s">
        <v>67</v>
      </c>
      <c r="C43" s="184"/>
      <c r="D43" s="184"/>
      <c r="E43" s="184"/>
      <c r="F43" s="185"/>
      <c r="G43" s="185"/>
    </row>
    <row r="44" spans="1:13" hidden="1">
      <c r="B44" s="186" t="s">
        <v>20</v>
      </c>
      <c r="C44" s="186"/>
      <c r="D44" s="186"/>
      <c r="E44" s="186"/>
      <c r="F44" s="276"/>
      <c r="G44" s="276"/>
    </row>
    <row r="45" spans="1:13" hidden="1">
      <c r="B45" s="277"/>
      <c r="C45" s="277"/>
      <c r="D45" s="277"/>
      <c r="E45" s="277"/>
      <c r="F45" s="278"/>
      <c r="G45" s="278"/>
    </row>
    <row r="46" spans="1:13" ht="27.75" hidden="1" customHeight="1">
      <c r="B46" s="186" t="s">
        <v>410</v>
      </c>
      <c r="C46" s="186"/>
      <c r="D46" s="186"/>
      <c r="E46" s="186"/>
      <c r="F46" s="276"/>
      <c r="G46" s="276"/>
    </row>
    <row r="47" spans="1:13" ht="27.75" hidden="1" customHeight="1">
      <c r="B47" s="274"/>
      <c r="C47" s="275"/>
      <c r="D47" s="65"/>
      <c r="E47" s="65"/>
      <c r="F47" s="65"/>
      <c r="G47" s="65"/>
    </row>
    <row r="48" spans="1:13" ht="23.25" hidden="1" customHeight="1">
      <c r="B48" s="186" t="s">
        <v>411</v>
      </c>
      <c r="C48" s="276"/>
      <c r="D48" s="65"/>
      <c r="E48" s="65"/>
      <c r="F48" s="65"/>
      <c r="G48" s="65"/>
    </row>
    <row r="49" spans="1:10" ht="23.25" hidden="1" customHeight="1">
      <c r="B49" s="274"/>
      <c r="C49" s="275"/>
      <c r="D49" s="65"/>
      <c r="E49" s="65"/>
      <c r="F49" s="65"/>
      <c r="G49" s="65"/>
    </row>
    <row r="50" spans="1:10" ht="12.75" hidden="1" customHeight="1">
      <c r="B50" s="186" t="s">
        <v>27</v>
      </c>
      <c r="C50" s="276"/>
      <c r="D50" s="65"/>
      <c r="E50" s="65"/>
      <c r="F50" s="65"/>
      <c r="G50" s="65"/>
    </row>
    <row r="51" spans="1:10" ht="24.75" customHeight="1">
      <c r="B51" s="184" t="s">
        <v>119</v>
      </c>
      <c r="C51" s="184"/>
      <c r="D51" s="184"/>
      <c r="E51" s="184"/>
      <c r="F51" s="185"/>
      <c r="G51" s="185"/>
    </row>
    <row r="52" spans="1:10" ht="12.75" customHeight="1">
      <c r="B52" s="186" t="s">
        <v>20</v>
      </c>
      <c r="C52" s="186"/>
      <c r="D52" s="186"/>
      <c r="E52" s="186"/>
      <c r="F52" s="276"/>
      <c r="G52" s="276"/>
    </row>
    <row r="53" spans="1:10" ht="12.75" customHeight="1">
      <c r="B53" s="277" t="s">
        <v>68</v>
      </c>
      <c r="C53" s="277"/>
      <c r="D53" s="277"/>
      <c r="E53" s="277"/>
      <c r="F53" s="278"/>
      <c r="G53" s="278"/>
    </row>
    <row r="54" spans="1:10" ht="12.75" customHeight="1">
      <c r="B54" s="186" t="s">
        <v>410</v>
      </c>
      <c r="C54" s="186"/>
      <c r="D54" s="186"/>
      <c r="E54" s="186"/>
      <c r="F54" s="276"/>
      <c r="G54" s="276"/>
    </row>
    <row r="55" spans="1:10" ht="12.75" customHeight="1">
      <c r="B55" s="274"/>
      <c r="C55" s="275"/>
      <c r="D55" s="65"/>
      <c r="E55" s="65"/>
      <c r="F55" s="65"/>
      <c r="G55" s="65"/>
    </row>
    <row r="56" spans="1:10" ht="12.75" customHeight="1">
      <c r="B56" s="186" t="s">
        <v>411</v>
      </c>
      <c r="C56" s="276"/>
      <c r="D56" s="65"/>
      <c r="E56" s="65"/>
      <c r="F56" s="65"/>
      <c r="G56" s="65"/>
    </row>
    <row r="57" spans="1:10" ht="23.25" customHeight="1">
      <c r="B57" s="274" t="s">
        <v>69</v>
      </c>
      <c r="C57" s="275"/>
      <c r="D57" s="65"/>
      <c r="E57" s="65"/>
      <c r="F57" s="65"/>
      <c r="G57" s="65"/>
    </row>
    <row r="58" spans="1:10" ht="12.75" customHeight="1">
      <c r="B58" s="186" t="s">
        <v>27</v>
      </c>
      <c r="C58" s="276"/>
      <c r="D58" s="65"/>
      <c r="E58" s="65"/>
      <c r="F58" s="65"/>
      <c r="G58" s="65"/>
    </row>
    <row r="59" spans="1:10" ht="12.75" customHeight="1">
      <c r="A59" s="187" t="s">
        <v>409</v>
      </c>
      <c r="B59" s="187"/>
      <c r="C59" s="187"/>
      <c r="D59" s="187"/>
      <c r="E59" s="187"/>
      <c r="F59" s="187"/>
      <c r="G59" s="187"/>
      <c r="H59" s="187"/>
      <c r="I59" s="187"/>
      <c r="J59" s="187"/>
    </row>
    <row r="60" spans="1:10" ht="12.75" customHeight="1"/>
  </sheetData>
  <mergeCells count="78">
    <mergeCell ref="B2:I2"/>
    <mergeCell ref="B4:C4"/>
    <mergeCell ref="D4:G4"/>
    <mergeCell ref="B5:C5"/>
    <mergeCell ref="D5:J5"/>
    <mergeCell ref="L8:M8"/>
    <mergeCell ref="C9:J9"/>
    <mergeCell ref="C10:J10"/>
    <mergeCell ref="C11:J11"/>
    <mergeCell ref="B12:D12"/>
    <mergeCell ref="E12:J12"/>
    <mergeCell ref="B8:J8"/>
    <mergeCell ref="A13:A14"/>
    <mergeCell ref="C13:D13"/>
    <mergeCell ref="E13:J13"/>
    <mergeCell ref="C14:D14"/>
    <mergeCell ref="E14:J14"/>
    <mergeCell ref="B17:E17"/>
    <mergeCell ref="F17:J17"/>
    <mergeCell ref="B18:E18"/>
    <mergeCell ref="F18:J18"/>
    <mergeCell ref="A19:A29"/>
    <mergeCell ref="B19:J19"/>
    <mergeCell ref="B20:D20"/>
    <mergeCell ref="B21:D21"/>
    <mergeCell ref="B22:D22"/>
    <mergeCell ref="B23:D23"/>
    <mergeCell ref="A15:A18"/>
    <mergeCell ref="B15:E15"/>
    <mergeCell ref="F15:J15"/>
    <mergeCell ref="B16:E16"/>
    <mergeCell ref="F16:J16"/>
    <mergeCell ref="B24:J24"/>
    <mergeCell ref="B25:D25"/>
    <mergeCell ref="B26:D26"/>
    <mergeCell ref="B29:D29"/>
    <mergeCell ref="A30:A35"/>
    <mergeCell ref="B30:J30"/>
    <mergeCell ref="B31:D31"/>
    <mergeCell ref="E31:G31"/>
    <mergeCell ref="B32:D32"/>
    <mergeCell ref="E32:G32"/>
    <mergeCell ref="B33:D33"/>
    <mergeCell ref="E33:G33"/>
    <mergeCell ref="B34:D34"/>
    <mergeCell ref="E34:G34"/>
    <mergeCell ref="B35:D35"/>
    <mergeCell ref="E35:G35"/>
    <mergeCell ref="B27:D27"/>
    <mergeCell ref="A36:A41"/>
    <mergeCell ref="B36:J36"/>
    <mergeCell ref="C37:J37"/>
    <mergeCell ref="C38:J38"/>
    <mergeCell ref="C39:J39"/>
    <mergeCell ref="B40:H40"/>
    <mergeCell ref="I40:J40"/>
    <mergeCell ref="B41:J41"/>
    <mergeCell ref="B55:C55"/>
    <mergeCell ref="B56:C56"/>
    <mergeCell ref="B57:C57"/>
    <mergeCell ref="B58:C58"/>
    <mergeCell ref="A59:J59"/>
    <mergeCell ref="M27:O27"/>
    <mergeCell ref="B28:D28"/>
    <mergeCell ref="M28:O28"/>
    <mergeCell ref="B54:G54"/>
    <mergeCell ref="B48:C48"/>
    <mergeCell ref="B49:C49"/>
    <mergeCell ref="B50:C50"/>
    <mergeCell ref="B51:G51"/>
    <mergeCell ref="B52:G52"/>
    <mergeCell ref="B53:G53"/>
    <mergeCell ref="B42:J42"/>
    <mergeCell ref="B43:G43"/>
    <mergeCell ref="B44:G44"/>
    <mergeCell ref="B45:G45"/>
    <mergeCell ref="B46:G46"/>
    <mergeCell ref="B47:C47"/>
  </mergeCells>
  <dataValidations count="8">
    <dataValidation type="whole" errorStyle="information" allowBlank="1" showInputMessage="1" showErrorMessage="1" error="Jāievada skaitlis" sqref="P27:R28 E25:J28" xr:uid="{204631C4-6A90-4A99-94C9-AFF3242FE40D}">
      <formula1>-100000000000000</formula1>
      <formula2>100000000000000</formula2>
    </dataValidation>
    <dataValidation type="whole" errorStyle="information" allowBlank="1" showInputMessage="1" showErrorMessage="1" error="Jāievada skaitlis" sqref="E21:J23" xr:uid="{1FD86A64-4CC4-4B92-8980-EAA6A16C6825}">
      <formula1>-1000000000000</formula1>
      <formula2>1000000000000</formula2>
    </dataValidation>
    <dataValidation errorStyle="information" allowBlank="1" showInputMessage="1" showErrorMessage="1" sqref="D5:I5" xr:uid="{EB9C04E9-85B9-434C-9F6E-5002CC6F1CD3}"/>
    <dataValidation type="custom" errorStyle="information" allowBlank="1" showInputMessage="1" showErrorMessage="1" error="Ir ievadītas vairāk nekā 250 zīmes" prompt="ne vairāk kā 250 zīmju" sqref="C9:J9" xr:uid="{38401AA1-A919-4E12-B41D-065F9948EB6B}">
      <formula1>LEN(TRIM(C9))&lt;=250</formula1>
    </dataValidation>
    <dataValidation type="custom" errorStyle="information" allowBlank="1" showInputMessage="1" showErrorMessage="1" error="Ir ievadīti vairāk nekā 200 vārdi" prompt="apraksts, ne vairāk kā 200 vārdu" sqref="E13:J14" xr:uid="{0B6DAE11-93FC-48B0-B36D-835EE4909E1B}">
      <formula1>LEN(TRIM(E13))-LEN(SUBSTITUTE(E13," ",""))+1&lt;201</formula1>
    </dataValidation>
    <dataValidation type="custom" errorStyle="information" allowBlank="1" showInputMessage="1" showErrorMessage="1" error="Ir ievadīti vairāk nekā 250 vārdi" prompt="ne vairāk kā 250 vārdu" sqref="C10:J10" xr:uid="{28A5996F-E317-459A-9820-4DBEA25CA44C}">
      <formula1>LEN(TRIM(C10))-LEN(SUBSTITUTE(C10," ",""))+1&lt;251</formula1>
    </dataValidation>
    <dataValidation allowBlank="1" showInputMessage="1" showErrorMessage="1" prompt="Norāda Valdības rīcības plāna punktu, kura izpildi nodrošinās attiecīgais prioritārais pasākums" sqref="C11:J11" xr:uid="{CA9F8E9A-EAFB-46E8-8BEA-8C6BA0306DDB}"/>
    <dataValidation allowBlank="1" showInputMessage="1" showErrorMessage="1" prompt="Citē atbilstošo vidēja termiņa budžeta ietvara likuma pantu, punktu. " sqref="E12:J12" xr:uid="{D1DB5111-DF61-4A1B-BD2C-C98BD3CC042C}"/>
  </dataValidations>
  <pageMargins left="0.70866141732283472" right="0.70866141732283472" top="0.74803149606299213" bottom="0.74803149606299213"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prompt="Izvēlieties no saraksta veicamo darbību" xr:uid="{41899DD7-FA03-4A9B-A5B6-DAF67C50AA0D}">
          <x14:formula1>
            <xm:f>'\\vnozare.pri\vm\Redirect_profiles\VM_Sandra_Kasparenko\My Documents\Budzets_2019\Budzeta_projekts\Prioritarie_pasakumi_2019-2021\no_iestadem\NVD\PRECIZETS 30.07.2018\[PP_2019-2021_veidlapas-1_prioritate.xlsx]Šabloni'!#REF!</xm:f>
          </x14:formula1>
          <xm:sqref>C40:J40</xm:sqref>
        </x14:dataValidation>
        <x14:dataValidation type="list" errorStyle="information" allowBlank="1" showInputMessage="1" showErrorMessage="1" error="iespējama kļūda" prompt="Izvēlieties no saraksta iestādi" xr:uid="{F9501441-F04C-40A6-81CB-4C22FD24CBD6}">
          <x14:formula1>
            <xm:f>'\\vnozare.pri\vm\Redirect_profiles\VM_Sandra_Kasparenko\My Documents\Budzets_2019\Budzeta_projekts\Prioritarie_pasakumi_2019-2021\no_iestadem\NVD\PRECIZETS 30.07.2018\[PP_2019-2021_veidlapas-1_prioritate.xlsx]Šabloni'!#REF!</xm:f>
          </x14:formula1>
          <xm:sqref>D4:G4</xm:sqref>
        </x14:dataValidation>
        <x14:dataValidation type="list" errorStyle="information" allowBlank="1" showInputMessage="1" showErrorMessage="1" error="Varētu būt kļūda" prompt="Izvēlieties no saraksta atbilstošo variantu" xr:uid="{10D3261C-325B-477C-A3D8-745264BB7980}">
          <x14:formula1>
            <xm:f>'\\vnozare.pri\vm\Redirect_profiles\VM_Sandra_Kasparenko\My Documents\Budzets_2019\Budzeta_projekts\Prioritarie_pasakumi_2019-2021\no_iestadem\NVD\PRECIZETS 30.07.2018\[PP_2019-2021_veidlapas-1_prioritate.xlsx]Šabloni'!#REF!</xm:f>
          </x14:formula1>
          <xm:sqref>C14:D14</xm:sqref>
        </x14:dataValidation>
        <x14:dataValidation type="list" errorStyle="information" allowBlank="1" showInputMessage="1" showErrorMessage="1" error="Varētu būt kļūda" prompt="Izvēlieties no saraksta ietekmes variantu" xr:uid="{745899AD-015B-402E-A843-E19E81EE8363}">
          <x14:formula1>
            <xm:f>'\\vnozare.pri\vm\Redirect_profiles\VM_Sandra_Kasparenko\My Documents\Budzets_2019\Budzeta_projekts\Prioritarie_pasakumi_2019-2021\no_iestadem\NVD\PRECIZETS 30.07.2018\[PP_2019-2021_veidlapas-1_prioritate.xlsx]Šabloni'!#REF!</xm:f>
          </x14:formula1>
          <xm:sqref>C13:D13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5AE0E-33C9-4DDD-BD3C-1A6DF21AAE25}">
  <dimension ref="A1:Q47"/>
  <sheetViews>
    <sheetView topLeftCell="A11" zoomScale="90" zoomScaleNormal="90" workbookViewId="0">
      <selection activeCell="M29" sqref="M29:O29"/>
    </sheetView>
  </sheetViews>
  <sheetFormatPr defaultColWidth="8.85546875" defaultRowHeight="12.75"/>
  <cols>
    <col min="1" max="1" width="3.5703125" style="7" customWidth="1"/>
    <col min="2" max="2" width="25.7109375" style="7" customWidth="1"/>
    <col min="3" max="3" width="13.7109375" style="7" customWidth="1"/>
    <col min="4" max="4" width="5.140625" style="7" customWidth="1"/>
    <col min="5" max="10" width="14.28515625" style="7" customWidth="1"/>
    <col min="11" max="11" width="8.85546875" style="7"/>
    <col min="12" max="12" width="8.85546875" style="8"/>
    <col min="13" max="16384" width="8.85546875" style="7"/>
  </cols>
  <sheetData>
    <row r="1" spans="1:15" hidden="1">
      <c r="A1" s="6" t="s">
        <v>0</v>
      </c>
      <c r="B1" s="6" t="s">
        <v>1</v>
      </c>
      <c r="C1" s="6"/>
      <c r="D1" s="6" t="s">
        <v>2</v>
      </c>
      <c r="E1" s="6" t="s">
        <v>3</v>
      </c>
      <c r="F1" s="6" t="s">
        <v>4</v>
      </c>
      <c r="G1" s="6" t="s">
        <v>5</v>
      </c>
    </row>
    <row r="2" spans="1:15" ht="15.75" customHeight="1">
      <c r="B2" s="267" t="s">
        <v>17</v>
      </c>
      <c r="C2" s="267"/>
      <c r="D2" s="267"/>
      <c r="E2" s="267"/>
      <c r="F2" s="267"/>
      <c r="G2" s="267"/>
      <c r="H2" s="267"/>
      <c r="I2" s="267"/>
      <c r="L2" s="7"/>
      <c r="M2" s="9"/>
    </row>
    <row r="3" spans="1:15" ht="13.5" customHeight="1">
      <c r="A3" s="10"/>
      <c r="B3" s="11"/>
      <c r="C3" s="11"/>
      <c r="D3" s="11"/>
      <c r="E3" s="11"/>
      <c r="F3" s="11"/>
      <c r="G3" s="11"/>
      <c r="H3" s="11"/>
      <c r="I3" s="11"/>
      <c r="L3" s="12"/>
      <c r="M3" s="9"/>
    </row>
    <row r="4" spans="1:15" ht="13.5" customHeight="1">
      <c r="A4" s="10"/>
      <c r="B4" s="268" t="s">
        <v>33</v>
      </c>
      <c r="C4" s="268"/>
      <c r="D4" s="269" t="s">
        <v>30</v>
      </c>
      <c r="E4" s="269"/>
      <c r="F4" s="269"/>
      <c r="G4" s="269"/>
      <c r="L4" s="12"/>
      <c r="M4" s="9"/>
    </row>
    <row r="5" spans="1:15">
      <c r="A5" s="10"/>
      <c r="B5" s="270" t="s">
        <v>18</v>
      </c>
      <c r="C5" s="270"/>
      <c r="D5" s="271" t="s">
        <v>158</v>
      </c>
      <c r="E5" s="271"/>
      <c r="F5" s="271"/>
      <c r="G5" s="271"/>
      <c r="H5" s="271"/>
      <c r="I5" s="271"/>
      <c r="J5" s="272"/>
      <c r="L5" s="12"/>
      <c r="M5" s="9"/>
    </row>
    <row r="6" spans="1:15">
      <c r="A6" s="10"/>
      <c r="B6" s="13" t="s">
        <v>10</v>
      </c>
      <c r="C6" s="14" t="s">
        <v>78</v>
      </c>
      <c r="D6" s="15"/>
      <c r="E6" s="15"/>
      <c r="F6" s="15"/>
      <c r="G6" s="15"/>
      <c r="H6" s="15"/>
      <c r="I6" s="15"/>
      <c r="L6" s="12"/>
      <c r="M6" s="9"/>
    </row>
    <row r="7" spans="1:15">
      <c r="A7" s="10"/>
      <c r="B7" s="10"/>
      <c r="C7" s="10"/>
      <c r="D7" s="16"/>
      <c r="E7" s="16"/>
      <c r="F7" s="16"/>
      <c r="L7" s="12"/>
      <c r="M7" s="9"/>
    </row>
    <row r="8" spans="1:15" ht="12.75" customHeight="1">
      <c r="A8" s="17" t="s">
        <v>11</v>
      </c>
      <c r="B8" s="273" t="s">
        <v>19</v>
      </c>
      <c r="C8" s="273"/>
      <c r="D8" s="273"/>
      <c r="E8" s="273"/>
      <c r="F8" s="273"/>
      <c r="G8" s="273"/>
      <c r="H8" s="273"/>
      <c r="I8" s="273"/>
      <c r="J8" s="273"/>
      <c r="L8" s="303" t="s">
        <v>50</v>
      </c>
      <c r="M8" s="280"/>
    </row>
    <row r="9" spans="1:15" ht="25.5" customHeight="1">
      <c r="A9" s="18" t="s">
        <v>38</v>
      </c>
      <c r="B9" s="19" t="s">
        <v>15</v>
      </c>
      <c r="C9" s="304" t="s">
        <v>159</v>
      </c>
      <c r="D9" s="304"/>
      <c r="E9" s="304"/>
      <c r="F9" s="304"/>
      <c r="G9" s="304"/>
      <c r="H9" s="304"/>
      <c r="I9" s="304"/>
      <c r="J9" s="305"/>
      <c r="L9" s="20">
        <f>LEN(TRIM(C9))</f>
        <v>234</v>
      </c>
      <c r="M9" s="21" t="s">
        <v>31</v>
      </c>
    </row>
    <row r="10" spans="1:15" ht="214.5" customHeight="1">
      <c r="A10" s="22" t="s">
        <v>39</v>
      </c>
      <c r="B10" s="19" t="s">
        <v>16</v>
      </c>
      <c r="C10" s="306" t="s">
        <v>160</v>
      </c>
      <c r="D10" s="307"/>
      <c r="E10" s="307"/>
      <c r="F10" s="307"/>
      <c r="G10" s="307"/>
      <c r="H10" s="307"/>
      <c r="I10" s="307"/>
      <c r="J10" s="308"/>
      <c r="L10" s="23">
        <f>LEN(TRIM(C10))-LEN(SUBSTITUTE(C10," ",""))+1</f>
        <v>249</v>
      </c>
      <c r="M10" s="24" t="s">
        <v>32</v>
      </c>
    </row>
    <row r="11" spans="1:15" ht="14.25" customHeight="1">
      <c r="A11" s="25" t="s">
        <v>40</v>
      </c>
      <c r="B11" s="26" t="s">
        <v>21</v>
      </c>
      <c r="C11" s="309" t="s">
        <v>56</v>
      </c>
      <c r="D11" s="260"/>
      <c r="E11" s="260"/>
      <c r="F11" s="260"/>
      <c r="G11" s="260"/>
      <c r="H11" s="260"/>
      <c r="I11" s="260"/>
      <c r="J11" s="393"/>
      <c r="L11" s="12"/>
      <c r="M11" s="9"/>
    </row>
    <row r="12" spans="1:15" ht="75" customHeight="1">
      <c r="A12" s="18" t="s">
        <v>41</v>
      </c>
      <c r="B12" s="263" t="s">
        <v>28</v>
      </c>
      <c r="C12" s="264"/>
      <c r="D12" s="264"/>
      <c r="E12" s="265" t="s">
        <v>406</v>
      </c>
      <c r="F12" s="266"/>
      <c r="G12" s="266"/>
      <c r="H12" s="266"/>
      <c r="I12" s="266"/>
      <c r="J12" s="266"/>
      <c r="K12" s="27"/>
      <c r="L12" s="9"/>
      <c r="M12" s="9"/>
      <c r="N12" s="28"/>
      <c r="O12" s="28"/>
    </row>
    <row r="13" spans="1:15" ht="79.5" customHeight="1">
      <c r="A13" s="243" t="s">
        <v>42</v>
      </c>
      <c r="B13" s="19" t="s">
        <v>26</v>
      </c>
      <c r="C13" s="245" t="s">
        <v>34</v>
      </c>
      <c r="D13" s="246"/>
      <c r="E13" s="300" t="s">
        <v>161</v>
      </c>
      <c r="F13" s="301"/>
      <c r="G13" s="301"/>
      <c r="H13" s="301"/>
      <c r="I13" s="301"/>
      <c r="J13" s="302"/>
      <c r="L13" s="29">
        <f>LEN(TRIM(E13))-LEN(SUBSTITUTE(E13," ",""))+1</f>
        <v>67</v>
      </c>
      <c r="M13" s="30" t="s">
        <v>32</v>
      </c>
    </row>
    <row r="14" spans="1:15" ht="119.25" customHeight="1">
      <c r="A14" s="244"/>
      <c r="B14" s="19" t="s">
        <v>25</v>
      </c>
      <c r="C14" s="245" t="s">
        <v>29</v>
      </c>
      <c r="D14" s="245"/>
      <c r="E14" s="247" t="s">
        <v>162</v>
      </c>
      <c r="F14" s="250"/>
      <c r="G14" s="250"/>
      <c r="H14" s="250"/>
      <c r="I14" s="250"/>
      <c r="J14" s="251"/>
      <c r="L14" s="23">
        <f>LEN(TRIM(E14))-LEN(SUBSTITUTE(E14," ",""))+1</f>
        <v>119</v>
      </c>
      <c r="M14" s="24" t="s">
        <v>32</v>
      </c>
    </row>
    <row r="15" spans="1:15" ht="38.25" customHeight="1">
      <c r="A15" s="188" t="s">
        <v>43</v>
      </c>
      <c r="B15" s="253" t="s">
        <v>37</v>
      </c>
      <c r="C15" s="254"/>
      <c r="D15" s="254"/>
      <c r="E15" s="254"/>
      <c r="F15" s="255" t="s">
        <v>36</v>
      </c>
      <c r="G15" s="256"/>
      <c r="H15" s="256"/>
      <c r="I15" s="256"/>
      <c r="J15" s="257"/>
    </row>
    <row r="16" spans="1:15" ht="174.75" customHeight="1">
      <c r="A16" s="252"/>
      <c r="B16" s="296" t="s">
        <v>163</v>
      </c>
      <c r="C16" s="297"/>
      <c r="D16" s="297"/>
      <c r="E16" s="297"/>
      <c r="F16" s="298" t="s">
        <v>164</v>
      </c>
      <c r="G16" s="298"/>
      <c r="H16" s="298"/>
      <c r="I16" s="298"/>
      <c r="J16" s="299"/>
    </row>
    <row r="17" spans="1:17" hidden="1">
      <c r="A17" s="252"/>
      <c r="B17" s="197" t="s">
        <v>56</v>
      </c>
      <c r="C17" s="258"/>
      <c r="D17" s="258"/>
      <c r="E17" s="258"/>
      <c r="F17" s="197"/>
      <c r="G17" s="197"/>
      <c r="H17" s="197"/>
      <c r="I17" s="197"/>
      <c r="J17" s="197"/>
    </row>
    <row r="18" spans="1:17" ht="13.5" hidden="1" customHeight="1">
      <c r="A18" s="244"/>
      <c r="B18" s="197"/>
      <c r="C18" s="258"/>
      <c r="D18" s="258"/>
      <c r="E18" s="258"/>
      <c r="F18" s="258"/>
      <c r="G18" s="258"/>
      <c r="H18" s="258"/>
      <c r="I18" s="258"/>
      <c r="J18" s="258"/>
    </row>
    <row r="19" spans="1:17" ht="14.25" customHeight="1">
      <c r="A19" s="188" t="s">
        <v>44</v>
      </c>
      <c r="B19" s="191" t="s">
        <v>7</v>
      </c>
      <c r="C19" s="192"/>
      <c r="D19" s="192"/>
      <c r="E19" s="192"/>
      <c r="F19" s="192"/>
      <c r="G19" s="192"/>
      <c r="H19" s="192"/>
      <c r="I19" s="192"/>
      <c r="J19" s="193"/>
    </row>
    <row r="20" spans="1:17" ht="61.5" customHeight="1">
      <c r="A20" s="189"/>
      <c r="B20" s="219"/>
      <c r="C20" s="219"/>
      <c r="D20" s="219"/>
      <c r="E20" s="31" t="s">
        <v>105</v>
      </c>
      <c r="F20" s="31" t="s">
        <v>117</v>
      </c>
      <c r="G20" s="31" t="s">
        <v>130</v>
      </c>
      <c r="H20" s="32" t="s">
        <v>51</v>
      </c>
      <c r="I20" s="32" t="s">
        <v>52</v>
      </c>
      <c r="J20" s="32" t="s">
        <v>53</v>
      </c>
    </row>
    <row r="21" spans="1:17" ht="15" customHeight="1">
      <c r="A21" s="189"/>
      <c r="B21" s="220" t="s">
        <v>407</v>
      </c>
      <c r="C21" s="221"/>
      <c r="D21" s="222"/>
      <c r="E21" s="33"/>
      <c r="F21" s="33"/>
      <c r="G21" s="33"/>
      <c r="H21" s="34"/>
      <c r="I21" s="34"/>
      <c r="J21" s="35"/>
    </row>
    <row r="22" spans="1:17">
      <c r="A22" s="189"/>
      <c r="B22" s="211" t="s">
        <v>54</v>
      </c>
      <c r="C22" s="211"/>
      <c r="D22" s="212"/>
      <c r="E22" s="36">
        <f>E25+E26</f>
        <v>266735</v>
      </c>
      <c r="F22" s="36">
        <f t="shared" ref="F22:I22" si="0">F25+F26</f>
        <v>1257676</v>
      </c>
      <c r="G22" s="36">
        <f t="shared" si="0"/>
        <v>2218495</v>
      </c>
      <c r="H22" s="36"/>
      <c r="I22" s="36">
        <f t="shared" si="0"/>
        <v>3279684</v>
      </c>
      <c r="J22" s="36"/>
    </row>
    <row r="23" spans="1:17" ht="12.75" customHeight="1">
      <c r="A23" s="189"/>
      <c r="B23" s="198" t="s">
        <v>55</v>
      </c>
      <c r="C23" s="199"/>
      <c r="D23" s="199"/>
      <c r="E23" s="33">
        <v>0</v>
      </c>
      <c r="F23" s="33">
        <v>0</v>
      </c>
      <c r="G23" s="33">
        <v>0</v>
      </c>
      <c r="H23" s="33"/>
      <c r="I23" s="33">
        <v>0</v>
      </c>
      <c r="J23" s="38"/>
    </row>
    <row r="24" spans="1:17" ht="12.75" customHeight="1">
      <c r="A24" s="189"/>
      <c r="B24" s="198" t="s">
        <v>49</v>
      </c>
      <c r="C24" s="199"/>
      <c r="D24" s="199"/>
      <c r="E24" s="199"/>
      <c r="F24" s="199"/>
      <c r="G24" s="199"/>
      <c r="H24" s="199"/>
      <c r="I24" s="199"/>
      <c r="J24" s="238"/>
    </row>
    <row r="25" spans="1:17" ht="13.5" customHeight="1">
      <c r="A25" s="189"/>
      <c r="B25" s="239" t="s">
        <v>22</v>
      </c>
      <c r="C25" s="239"/>
      <c r="D25" s="240"/>
      <c r="E25" s="33">
        <v>0</v>
      </c>
      <c r="F25" s="33">
        <v>0</v>
      </c>
      <c r="G25" s="33">
        <v>0</v>
      </c>
      <c r="H25" s="33"/>
      <c r="I25" s="40">
        <v>0</v>
      </c>
      <c r="J25" s="38"/>
    </row>
    <row r="26" spans="1:17" ht="13.5" customHeight="1">
      <c r="A26" s="189"/>
      <c r="B26" s="239" t="s">
        <v>6</v>
      </c>
      <c r="C26" s="239"/>
      <c r="D26" s="240"/>
      <c r="E26" s="33">
        <v>266735</v>
      </c>
      <c r="F26" s="33">
        <v>1257676</v>
      </c>
      <c r="G26" s="33">
        <v>2218495</v>
      </c>
      <c r="H26" s="33"/>
      <c r="I26" s="33">
        <v>3279684</v>
      </c>
      <c r="J26" s="38"/>
    </row>
    <row r="27" spans="1:17" ht="24" customHeight="1">
      <c r="A27" s="190"/>
      <c r="B27" s="211" t="s">
        <v>131</v>
      </c>
      <c r="C27" s="211"/>
      <c r="D27" s="212"/>
      <c r="E27" s="55" t="s">
        <v>56</v>
      </c>
      <c r="F27" s="55" t="s">
        <v>56</v>
      </c>
      <c r="G27" s="55" t="s">
        <v>56</v>
      </c>
      <c r="H27" s="55"/>
      <c r="I27" s="55" t="s">
        <v>56</v>
      </c>
      <c r="J27" s="56"/>
    </row>
    <row r="28" spans="1:17">
      <c r="A28" s="188" t="s">
        <v>45</v>
      </c>
      <c r="B28" s="213" t="s">
        <v>23</v>
      </c>
      <c r="C28" s="214"/>
      <c r="D28" s="214"/>
      <c r="E28" s="214"/>
      <c r="F28" s="214"/>
      <c r="G28" s="214"/>
      <c r="H28" s="214"/>
      <c r="I28" s="214"/>
      <c r="J28" s="215"/>
    </row>
    <row r="29" spans="1:17" ht="12.75" customHeight="1">
      <c r="A29" s="189"/>
      <c r="B29" s="216" t="s">
        <v>8</v>
      </c>
      <c r="C29" s="217"/>
      <c r="D29" s="218"/>
      <c r="E29" s="216" t="s">
        <v>9</v>
      </c>
      <c r="F29" s="217"/>
      <c r="G29" s="218"/>
      <c r="H29" s="57" t="s">
        <v>105</v>
      </c>
      <c r="I29" s="57" t="s">
        <v>117</v>
      </c>
      <c r="J29" s="57" t="s">
        <v>130</v>
      </c>
    </row>
    <row r="30" spans="1:17" s="66" customFormat="1" ht="33" customHeight="1">
      <c r="A30" s="189"/>
      <c r="B30" s="284" t="s">
        <v>165</v>
      </c>
      <c r="C30" s="285"/>
      <c r="D30" s="286"/>
      <c r="E30" s="284" t="s">
        <v>166</v>
      </c>
      <c r="F30" s="285"/>
      <c r="G30" s="286"/>
      <c r="H30" s="120">
        <v>100</v>
      </c>
      <c r="I30" s="120">
        <v>100</v>
      </c>
      <c r="J30" s="120">
        <v>100</v>
      </c>
      <c r="K30" s="279"/>
      <c r="L30" s="280"/>
      <c r="M30" s="280"/>
      <c r="N30" s="280"/>
      <c r="O30" s="280"/>
      <c r="P30" s="280"/>
      <c r="Q30" s="280"/>
    </row>
    <row r="31" spans="1:17" s="66" customFormat="1" ht="14.25" hidden="1" customHeight="1">
      <c r="A31" s="189"/>
      <c r="B31" s="281"/>
      <c r="C31" s="282"/>
      <c r="D31" s="283"/>
      <c r="E31" s="281"/>
      <c r="F31" s="282"/>
      <c r="G31" s="283"/>
      <c r="H31" s="171"/>
      <c r="I31" s="171"/>
      <c r="J31" s="171"/>
      <c r="K31" s="28"/>
      <c r="L31" s="105"/>
      <c r="M31" s="28"/>
    </row>
    <row r="32" spans="1:17" ht="25.5" customHeight="1">
      <c r="A32" s="188" t="s">
        <v>46</v>
      </c>
      <c r="B32" s="191" t="s">
        <v>24</v>
      </c>
      <c r="C32" s="192"/>
      <c r="D32" s="192"/>
      <c r="E32" s="192"/>
      <c r="F32" s="192"/>
      <c r="G32" s="192"/>
      <c r="H32" s="192"/>
      <c r="I32" s="192"/>
      <c r="J32" s="193"/>
    </row>
    <row r="33" spans="1:10">
      <c r="A33" s="189"/>
      <c r="B33" s="60" t="s">
        <v>13</v>
      </c>
      <c r="C33" s="194"/>
      <c r="D33" s="195"/>
      <c r="E33" s="195"/>
      <c r="F33" s="195"/>
      <c r="G33" s="195"/>
      <c r="H33" s="195"/>
      <c r="I33" s="195"/>
      <c r="J33" s="196"/>
    </row>
    <row r="34" spans="1:10">
      <c r="A34" s="189"/>
      <c r="B34" s="60" t="s">
        <v>14</v>
      </c>
      <c r="C34" s="197"/>
      <c r="D34" s="197"/>
      <c r="E34" s="197"/>
      <c r="F34" s="197"/>
      <c r="G34" s="197"/>
      <c r="H34" s="197"/>
      <c r="I34" s="197"/>
      <c r="J34" s="197"/>
    </row>
    <row r="35" spans="1:10" ht="24.75" customHeight="1">
      <c r="A35" s="189"/>
      <c r="B35" s="60" t="s">
        <v>12</v>
      </c>
      <c r="C35" s="197"/>
      <c r="D35" s="197"/>
      <c r="E35" s="197"/>
      <c r="F35" s="197"/>
      <c r="G35" s="197"/>
      <c r="H35" s="197"/>
      <c r="I35" s="197"/>
      <c r="J35" s="197"/>
    </row>
    <row r="36" spans="1:10">
      <c r="A36" s="189"/>
      <c r="B36" s="198" t="s">
        <v>48</v>
      </c>
      <c r="C36" s="199"/>
      <c r="D36" s="199"/>
      <c r="E36" s="199"/>
      <c r="F36" s="199"/>
      <c r="G36" s="199"/>
      <c r="H36" s="199"/>
      <c r="I36" s="200"/>
      <c r="J36" s="201"/>
    </row>
    <row r="37" spans="1:10" ht="24" customHeight="1">
      <c r="A37" s="190"/>
      <c r="B37" s="202"/>
      <c r="C37" s="203"/>
      <c r="D37" s="203"/>
      <c r="E37" s="203"/>
      <c r="F37" s="203"/>
      <c r="G37" s="203"/>
      <c r="H37" s="203"/>
      <c r="I37" s="203"/>
      <c r="J37" s="204"/>
    </row>
    <row r="38" spans="1:10" ht="51" customHeight="1">
      <c r="A38" s="119" t="s">
        <v>47</v>
      </c>
      <c r="B38" s="181" t="s">
        <v>413</v>
      </c>
      <c r="C38" s="182"/>
      <c r="D38" s="182"/>
      <c r="E38" s="182"/>
      <c r="F38" s="182"/>
      <c r="G38" s="182"/>
      <c r="H38" s="182"/>
      <c r="I38" s="182"/>
      <c r="J38" s="183"/>
    </row>
    <row r="39" spans="1:10" ht="23.25" customHeight="1">
      <c r="B39" s="184" t="s">
        <v>65</v>
      </c>
      <c r="C39" s="184"/>
      <c r="D39" s="184"/>
      <c r="E39" s="184"/>
      <c r="F39" s="185"/>
      <c r="G39" s="185"/>
    </row>
    <row r="40" spans="1:10" ht="23.25" customHeight="1">
      <c r="B40" s="184" t="s">
        <v>155</v>
      </c>
      <c r="C40" s="184"/>
      <c r="D40" s="184"/>
      <c r="E40" s="184"/>
      <c r="F40" s="185"/>
      <c r="G40" s="185"/>
    </row>
    <row r="41" spans="1:10">
      <c r="B41" s="186" t="s">
        <v>20</v>
      </c>
      <c r="C41" s="186"/>
      <c r="D41" s="186"/>
      <c r="E41" s="186"/>
      <c r="F41" s="276"/>
      <c r="G41" s="276"/>
    </row>
    <row r="42" spans="1:10">
      <c r="B42" s="277" t="s">
        <v>156</v>
      </c>
      <c r="C42" s="277"/>
      <c r="D42" s="277"/>
      <c r="E42" s="277"/>
      <c r="F42" s="278"/>
      <c r="G42" s="278"/>
    </row>
    <row r="43" spans="1:10" ht="12.75" customHeight="1">
      <c r="B43" s="186" t="s">
        <v>410</v>
      </c>
      <c r="C43" s="186"/>
      <c r="D43" s="186"/>
      <c r="E43" s="186"/>
      <c r="F43" s="276"/>
      <c r="G43" s="276"/>
    </row>
    <row r="44" spans="1:10">
      <c r="B44" s="274"/>
      <c r="C44" s="275"/>
      <c r="D44" s="65"/>
      <c r="E44" s="65"/>
      <c r="F44" s="65"/>
      <c r="G44" s="65"/>
    </row>
    <row r="45" spans="1:10">
      <c r="B45" s="186" t="s">
        <v>411</v>
      </c>
      <c r="C45" s="276"/>
      <c r="D45" s="65"/>
      <c r="E45" s="65"/>
      <c r="F45" s="65"/>
      <c r="G45" s="65"/>
    </row>
    <row r="46" spans="1:10">
      <c r="B46" s="274" t="s">
        <v>157</v>
      </c>
      <c r="C46" s="275"/>
      <c r="D46" s="65"/>
      <c r="E46" s="65"/>
      <c r="F46" s="65"/>
      <c r="G46" s="65"/>
    </row>
    <row r="47" spans="1:10" ht="12.75" customHeight="1">
      <c r="B47" s="186" t="s">
        <v>27</v>
      </c>
      <c r="C47" s="276"/>
      <c r="D47" s="65"/>
      <c r="E47" s="65"/>
      <c r="F47" s="65"/>
      <c r="G47" s="65"/>
    </row>
  </sheetData>
  <mergeCells count="63">
    <mergeCell ref="B2:I2"/>
    <mergeCell ref="B4:C4"/>
    <mergeCell ref="D4:G4"/>
    <mergeCell ref="B5:C5"/>
    <mergeCell ref="D5:J5"/>
    <mergeCell ref="L8:M8"/>
    <mergeCell ref="C9:J9"/>
    <mergeCell ref="C10:J10"/>
    <mergeCell ref="C11:J11"/>
    <mergeCell ref="B12:D12"/>
    <mergeCell ref="E12:J12"/>
    <mergeCell ref="B8:J8"/>
    <mergeCell ref="A13:A14"/>
    <mergeCell ref="C13:D13"/>
    <mergeCell ref="E13:J13"/>
    <mergeCell ref="C14:D14"/>
    <mergeCell ref="E14:J14"/>
    <mergeCell ref="B17:E17"/>
    <mergeCell ref="F17:J17"/>
    <mergeCell ref="B18:E18"/>
    <mergeCell ref="F18:J18"/>
    <mergeCell ref="A19:A27"/>
    <mergeCell ref="B19:J19"/>
    <mergeCell ref="B20:D20"/>
    <mergeCell ref="B21:D21"/>
    <mergeCell ref="B22:D22"/>
    <mergeCell ref="B23:D23"/>
    <mergeCell ref="A15:A18"/>
    <mergeCell ref="B15:E15"/>
    <mergeCell ref="F15:J15"/>
    <mergeCell ref="B16:E16"/>
    <mergeCell ref="F16:J16"/>
    <mergeCell ref="B24:J24"/>
    <mergeCell ref="B25:D25"/>
    <mergeCell ref="B26:D26"/>
    <mergeCell ref="B27:D27"/>
    <mergeCell ref="A28:A31"/>
    <mergeCell ref="B28:J28"/>
    <mergeCell ref="B29:D29"/>
    <mergeCell ref="E29:G29"/>
    <mergeCell ref="B30:D30"/>
    <mergeCell ref="E30:G30"/>
    <mergeCell ref="K30:Q30"/>
    <mergeCell ref="B31:D31"/>
    <mergeCell ref="E31:G31"/>
    <mergeCell ref="A32:A37"/>
    <mergeCell ref="B32:J32"/>
    <mergeCell ref="C33:J33"/>
    <mergeCell ref="C34:J34"/>
    <mergeCell ref="C35:J35"/>
    <mergeCell ref="B36:H36"/>
    <mergeCell ref="I36:J36"/>
    <mergeCell ref="B37:J37"/>
    <mergeCell ref="B44:C44"/>
    <mergeCell ref="B45:C45"/>
    <mergeCell ref="B46:C46"/>
    <mergeCell ref="B47:C47"/>
    <mergeCell ref="B38:J38"/>
    <mergeCell ref="B39:G39"/>
    <mergeCell ref="B40:G40"/>
    <mergeCell ref="B41:G41"/>
    <mergeCell ref="B42:G42"/>
    <mergeCell ref="B43:G43"/>
  </mergeCells>
  <dataValidations count="9">
    <dataValidation type="whole" errorStyle="information" allowBlank="1" showInputMessage="1" showErrorMessage="1" error="Jāievada skaitlis" sqref="E25:J26" xr:uid="{F66569A1-C81C-4631-93D5-4C0D610ED6F1}">
      <formula1>-100000000000000</formula1>
      <formula2>100000000000000</formula2>
    </dataValidation>
    <dataValidation type="whole" errorStyle="information" allowBlank="1" showInputMessage="1" showErrorMessage="1" error="Jāievada skaitlis" sqref="E21:J23" xr:uid="{3C32CE2D-5EE8-4B6D-9DD1-E0F032932792}">
      <formula1>-1000000000000</formula1>
      <formula2>1000000000000</formula2>
    </dataValidation>
    <dataValidation errorStyle="information" allowBlank="1" showInputMessage="1" showErrorMessage="1" sqref="D5:I5" xr:uid="{72BC2B7B-BE7B-4D9B-8C24-B044F181FCF1}"/>
    <dataValidation type="custom" errorStyle="information" allowBlank="1" showInputMessage="1" showErrorMessage="1" error="Ir ievadītas vairāk nekā 250 zīmes" prompt="ne vairāk kā 250 zīmju" sqref="C9:J9" xr:uid="{4C6524FB-C9C4-4C83-9C28-A7D2990F4A23}">
      <formula1>LEN(TRIM(C9))&lt;=250</formula1>
    </dataValidation>
    <dataValidation type="custom" errorStyle="information" allowBlank="1" showInputMessage="1" showErrorMessage="1" error="Ir ievadīti vairāk nekā 200 vārdi" prompt="apraksts, ne vairāk kā 200 vārdu" sqref="E13:J14" xr:uid="{1EFF3CF1-39C9-4273-B7CF-108F5F3AADE8}">
      <formula1>LEN(TRIM(E13))-LEN(SUBSTITUTE(E13," ",""))+1&lt;201</formula1>
    </dataValidation>
    <dataValidation type="custom" errorStyle="information" allowBlank="1" showInputMessage="1" showErrorMessage="1" error="Ir ievadīti vairāk nekā 250 vārdi" prompt="ne vairāk kā 250 vārdu" sqref="C10:J10" xr:uid="{9F28739B-AA64-4813-90CD-61C95214A78E}">
      <formula1>LEN(TRIM(C10))-LEN(SUBSTITUTE(C10," ",""))+1&lt;251</formula1>
    </dataValidation>
    <dataValidation allowBlank="1" showInputMessage="1" showErrorMessage="1" prompt="Norāda Valdības rīcības plāna punktu, kura izpildi nodrošinās attiecīgais prioritārais pasākums" sqref="C11:J11" xr:uid="{7677F9FF-36CB-4ECA-BB59-B8C1A720B94C}"/>
    <dataValidation allowBlank="1" showInputMessage="1" showErrorMessage="1" prompt="Citē atbilstošo vidēja termiņa budžeta ietvara likuma pantu, punktu. " sqref="E12:J12" xr:uid="{5679568C-ECF5-48E0-A426-6584E4928C6F}"/>
    <dataValidation allowBlank="1" showInputMessage="1" showErrorMessage="1" prompt="Norāda Ministru kabineta vai Saeimas lēmumu, gadu, pasākuma kodu" sqref="B37:J37" xr:uid="{267350DF-4AD1-4E89-8AEC-D63174379BDE}"/>
  </dataValidations>
  <pageMargins left="0.70866141732283472" right="0.70866141732283472" top="0.74803149606299213" bottom="0.74803149606299213"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prompt="Izvēlieties no saraksta veicamo darbību" xr:uid="{D20D3541-CFED-4A26-958D-F53B5A48D9F7}">
          <x14:formula1>
            <xm:f>'\\vnozare.pri\vm\Redirect_profiles\VM_Sandra_Kasparenko\My Documents\Budzets_2019\Budzeta_projekts\Prioritarie_pasakumi_2019-2021\no_iestadem\NVD\PRECIZETS 30.07.2018\[PP_2019-2021_veidlapas-1_prioritate.xlsx]Šabloni'!#REF!</xm:f>
          </x14:formula1>
          <xm:sqref>C34:J34</xm:sqref>
        </x14:dataValidation>
        <x14:dataValidation type="list" allowBlank="1" showInputMessage="1" showErrorMessage="1" prompt="Izvēlieties no saraksta atbilstošo variantu" xr:uid="{8DE9D55D-BB02-41FE-9D5A-95C6C255CB00}">
          <x14:formula1>
            <xm:f>'\\vnozare.pri\vm\Redirect_profiles\VM_Sandra_Kasparenko\My Documents\Budzets_2019\Budzeta_projekts\Prioritarie_pasakumi_2019-2021\no_iestadem\NVD\PRECIZETS 30.07.2018\[PP_2019-2021_veidlapas-1_prioritate.xlsx]Šabloni'!#REF!</xm:f>
          </x14:formula1>
          <xm:sqref>I36:J36</xm:sqref>
        </x14:dataValidation>
        <x14:dataValidation type="list" errorStyle="information" allowBlank="1" showInputMessage="1" showErrorMessage="1" error="iespējama kļūda" prompt="Izvēlieties no saraksta iestādi" xr:uid="{EAD0C21C-B1C1-4684-8056-88D0529B507A}">
          <x14:formula1>
            <xm:f>'\\vnozare.pri\vm\Redirect_profiles\VM_Sandra_Kasparenko\My Documents\Budzets_2019\Budzeta_projekts\Prioritarie_pasakumi_2019-2021\no_iestadem\NVD\PRECIZETS 30.07.2018\[PP_2019-2021_veidlapas-1_prioritate.xlsx]Šabloni'!#REF!</xm:f>
          </x14:formula1>
          <xm:sqref>D4:G4</xm:sqref>
        </x14:dataValidation>
        <x14:dataValidation type="list" errorStyle="information" allowBlank="1" showInputMessage="1" showErrorMessage="1" error="Varētu būt kļūda" prompt="Izvēlieties no saraksta atbilstošo variantu" xr:uid="{A6A63987-56F6-49A3-B821-3FE5FF8D1CC4}">
          <x14:formula1>
            <xm:f>'\\vnozare.pri\vm\Redirect_profiles\VM_Sandra_Kasparenko\My Documents\Budzets_2019\Budzeta_projekts\Prioritarie_pasakumi_2019-2021\no_iestadem\NVD\PRECIZETS 30.07.2018\[PP_2019-2021_veidlapas-1_prioritate.xlsx]Šabloni'!#REF!</xm:f>
          </x14:formula1>
          <xm:sqref>C14:D14</xm:sqref>
        </x14:dataValidation>
        <x14:dataValidation type="list" errorStyle="information" allowBlank="1" showInputMessage="1" showErrorMessage="1" error="Varētu būt kļūda" prompt="Izvēlieties no saraksta ietekmes variantu" xr:uid="{684B1DDA-3FC7-4506-B1D3-3C954ED51F68}">
          <x14:formula1>
            <xm:f>'\\vnozare.pri\vm\Redirect_profiles\VM_Sandra_Kasparenko\My Documents\Budzets_2019\Budzeta_projekts\Prioritarie_pasakumi_2019-2021\no_iestadem\NVD\PRECIZETS 30.07.2018\[PP_2019-2021_veidlapas-1_prioritate.xlsx]Šabloni'!#REF!</xm:f>
          </x14:formula1>
          <xm:sqref>C13:D13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0419C-9182-4ADD-8C08-9BFA6BF9585B}">
  <dimension ref="A1:Q47"/>
  <sheetViews>
    <sheetView topLeftCell="A16" zoomScale="90" zoomScaleNormal="90" workbookViewId="0">
      <selection activeCell="M29" sqref="M29:O29"/>
    </sheetView>
  </sheetViews>
  <sheetFormatPr defaultColWidth="8.85546875" defaultRowHeight="12.75"/>
  <cols>
    <col min="1" max="1" width="3.5703125" style="7" customWidth="1"/>
    <col min="2" max="2" width="25.7109375" style="7" customWidth="1"/>
    <col min="3" max="3" width="13.7109375" style="7" customWidth="1"/>
    <col min="4" max="4" width="5.140625" style="7" customWidth="1"/>
    <col min="5" max="10" width="14.28515625" style="7" customWidth="1"/>
    <col min="11" max="11" width="8.85546875" style="7"/>
    <col min="12" max="12" width="8.85546875" style="8"/>
    <col min="13" max="16384" width="8.85546875" style="7"/>
  </cols>
  <sheetData>
    <row r="1" spans="1:15" hidden="1">
      <c r="A1" s="6" t="s">
        <v>0</v>
      </c>
      <c r="B1" s="6" t="s">
        <v>1</v>
      </c>
      <c r="C1" s="6"/>
      <c r="D1" s="6" t="s">
        <v>2</v>
      </c>
      <c r="E1" s="6" t="s">
        <v>3</v>
      </c>
      <c r="F1" s="6" t="s">
        <v>4</v>
      </c>
      <c r="G1" s="6" t="s">
        <v>5</v>
      </c>
    </row>
    <row r="2" spans="1:15" ht="15.75" customHeight="1">
      <c r="B2" s="267" t="s">
        <v>17</v>
      </c>
      <c r="C2" s="267"/>
      <c r="D2" s="267"/>
      <c r="E2" s="267"/>
      <c r="F2" s="267"/>
      <c r="G2" s="267"/>
      <c r="H2" s="267"/>
      <c r="I2" s="267"/>
      <c r="L2" s="7"/>
      <c r="M2" s="9"/>
    </row>
    <row r="3" spans="1:15" ht="13.5" customHeight="1">
      <c r="A3" s="10"/>
      <c r="B3" s="11"/>
      <c r="C3" s="11"/>
      <c r="D3" s="11"/>
      <c r="E3" s="11"/>
      <c r="F3" s="11"/>
      <c r="G3" s="11"/>
      <c r="H3" s="11"/>
      <c r="I3" s="11"/>
      <c r="L3" s="12"/>
      <c r="M3" s="9"/>
    </row>
    <row r="4" spans="1:15" ht="13.5" customHeight="1">
      <c r="A4" s="10"/>
      <c r="B4" s="268" t="s">
        <v>33</v>
      </c>
      <c r="C4" s="268"/>
      <c r="D4" s="269" t="s">
        <v>30</v>
      </c>
      <c r="E4" s="269"/>
      <c r="F4" s="269"/>
      <c r="G4" s="269"/>
      <c r="L4" s="12"/>
      <c r="M4" s="9"/>
    </row>
    <row r="5" spans="1:15" ht="24.75" customHeight="1">
      <c r="A5" s="10"/>
      <c r="B5" s="270" t="s">
        <v>18</v>
      </c>
      <c r="C5" s="270"/>
      <c r="D5" s="271" t="s">
        <v>391</v>
      </c>
      <c r="E5" s="271"/>
      <c r="F5" s="271"/>
      <c r="G5" s="271"/>
      <c r="H5" s="271"/>
      <c r="I5" s="271"/>
      <c r="J5" s="272"/>
      <c r="L5" s="12"/>
      <c r="M5" s="9"/>
    </row>
    <row r="6" spans="1:15">
      <c r="A6" s="10"/>
      <c r="B6" s="13" t="s">
        <v>10</v>
      </c>
      <c r="C6" s="14" t="s">
        <v>80</v>
      </c>
      <c r="D6" s="15"/>
      <c r="E6" s="15"/>
      <c r="F6" s="15"/>
      <c r="G6" s="15"/>
      <c r="H6" s="15"/>
      <c r="I6" s="15"/>
      <c r="L6" s="12"/>
      <c r="M6" s="9"/>
    </row>
    <row r="7" spans="1:15">
      <c r="A7" s="10"/>
      <c r="B7" s="10"/>
      <c r="C7" s="10"/>
      <c r="D7" s="16"/>
      <c r="E7" s="16"/>
      <c r="F7" s="16"/>
      <c r="L7" s="12"/>
      <c r="M7" s="9"/>
    </row>
    <row r="8" spans="1:15" ht="12.75" customHeight="1">
      <c r="A8" s="17" t="s">
        <v>11</v>
      </c>
      <c r="B8" s="273" t="s">
        <v>19</v>
      </c>
      <c r="C8" s="273"/>
      <c r="D8" s="273"/>
      <c r="E8" s="273"/>
      <c r="F8" s="273"/>
      <c r="G8" s="273"/>
      <c r="H8" s="273"/>
      <c r="I8" s="273"/>
      <c r="J8" s="273"/>
      <c r="L8" s="303" t="s">
        <v>50</v>
      </c>
      <c r="M8" s="280"/>
    </row>
    <row r="9" spans="1:15" ht="54.75" customHeight="1">
      <c r="A9" s="18" t="s">
        <v>38</v>
      </c>
      <c r="B9" s="19" t="s">
        <v>15</v>
      </c>
      <c r="C9" s="304" t="s">
        <v>392</v>
      </c>
      <c r="D9" s="304"/>
      <c r="E9" s="304"/>
      <c r="F9" s="304"/>
      <c r="G9" s="304"/>
      <c r="H9" s="304"/>
      <c r="I9" s="304"/>
      <c r="J9" s="305"/>
      <c r="L9" s="20">
        <f>LEN(TRIM(C9))</f>
        <v>333</v>
      </c>
      <c r="M9" s="21" t="s">
        <v>31</v>
      </c>
    </row>
    <row r="10" spans="1:15" ht="233.25" customHeight="1">
      <c r="A10" s="22" t="s">
        <v>39</v>
      </c>
      <c r="B10" s="19" t="s">
        <v>16</v>
      </c>
      <c r="C10" s="306" t="s">
        <v>393</v>
      </c>
      <c r="D10" s="307"/>
      <c r="E10" s="307"/>
      <c r="F10" s="307"/>
      <c r="G10" s="307"/>
      <c r="H10" s="307"/>
      <c r="I10" s="307"/>
      <c r="J10" s="308"/>
      <c r="L10" s="23">
        <f>LEN(TRIM(C10))-LEN(SUBSTITUTE(C10," ",""))+1</f>
        <v>246</v>
      </c>
      <c r="M10" s="24" t="s">
        <v>32</v>
      </c>
    </row>
    <row r="11" spans="1:15" ht="14.25" customHeight="1">
      <c r="A11" s="25" t="s">
        <v>40</v>
      </c>
      <c r="B11" s="26" t="s">
        <v>21</v>
      </c>
      <c r="C11" s="309" t="s">
        <v>56</v>
      </c>
      <c r="D11" s="260"/>
      <c r="E11" s="260"/>
      <c r="F11" s="260"/>
      <c r="G11" s="260"/>
      <c r="H11" s="260"/>
      <c r="I11" s="260"/>
      <c r="J11" s="393"/>
      <c r="L11" s="12"/>
      <c r="M11" s="9"/>
    </row>
    <row r="12" spans="1:15" ht="75" customHeight="1">
      <c r="A12" s="18" t="s">
        <v>41</v>
      </c>
      <c r="B12" s="263" t="s">
        <v>28</v>
      </c>
      <c r="C12" s="264"/>
      <c r="D12" s="264"/>
      <c r="E12" s="265" t="s">
        <v>406</v>
      </c>
      <c r="F12" s="266"/>
      <c r="G12" s="266"/>
      <c r="H12" s="266"/>
      <c r="I12" s="266"/>
      <c r="J12" s="266"/>
      <c r="K12" s="27"/>
      <c r="L12" s="9"/>
      <c r="M12" s="9"/>
      <c r="N12" s="28"/>
      <c r="O12" s="28"/>
    </row>
    <row r="13" spans="1:15" ht="63.75">
      <c r="A13" s="243" t="s">
        <v>42</v>
      </c>
      <c r="B13" s="19" t="s">
        <v>26</v>
      </c>
      <c r="C13" s="245" t="s">
        <v>34</v>
      </c>
      <c r="D13" s="246"/>
      <c r="E13" s="300" t="s">
        <v>394</v>
      </c>
      <c r="F13" s="301"/>
      <c r="G13" s="301"/>
      <c r="H13" s="301"/>
      <c r="I13" s="301"/>
      <c r="J13" s="302"/>
      <c r="L13" s="29">
        <f>LEN(TRIM(E13))-LEN(SUBSTITUTE(E13," ",""))+1</f>
        <v>54</v>
      </c>
      <c r="M13" s="30" t="s">
        <v>32</v>
      </c>
    </row>
    <row r="14" spans="1:15" ht="97.5" customHeight="1">
      <c r="A14" s="244"/>
      <c r="B14" s="19" t="s">
        <v>25</v>
      </c>
      <c r="C14" s="245" t="s">
        <v>29</v>
      </c>
      <c r="D14" s="245"/>
      <c r="E14" s="247" t="s">
        <v>395</v>
      </c>
      <c r="F14" s="250"/>
      <c r="G14" s="250"/>
      <c r="H14" s="250"/>
      <c r="I14" s="250"/>
      <c r="J14" s="251"/>
      <c r="L14" s="23">
        <f>LEN(TRIM(E14))-LEN(SUBSTITUTE(E14," ",""))+1</f>
        <v>91</v>
      </c>
      <c r="M14" s="24" t="s">
        <v>32</v>
      </c>
    </row>
    <row r="15" spans="1:15" ht="38.25" customHeight="1">
      <c r="A15" s="188" t="s">
        <v>43</v>
      </c>
      <c r="B15" s="253" t="s">
        <v>37</v>
      </c>
      <c r="C15" s="254"/>
      <c r="D15" s="254"/>
      <c r="E15" s="254"/>
      <c r="F15" s="255" t="s">
        <v>36</v>
      </c>
      <c r="G15" s="256"/>
      <c r="H15" s="256"/>
      <c r="I15" s="256"/>
      <c r="J15" s="257"/>
    </row>
    <row r="16" spans="1:15" ht="174.75" customHeight="1">
      <c r="A16" s="252"/>
      <c r="B16" s="296" t="s">
        <v>163</v>
      </c>
      <c r="C16" s="297"/>
      <c r="D16" s="297"/>
      <c r="E16" s="297"/>
      <c r="F16" s="298" t="s">
        <v>164</v>
      </c>
      <c r="G16" s="298"/>
      <c r="H16" s="298"/>
      <c r="I16" s="298"/>
      <c r="J16" s="299"/>
    </row>
    <row r="17" spans="1:17" hidden="1">
      <c r="A17" s="252"/>
      <c r="B17" s="197" t="s">
        <v>56</v>
      </c>
      <c r="C17" s="258"/>
      <c r="D17" s="258"/>
      <c r="E17" s="258"/>
      <c r="F17" s="197"/>
      <c r="G17" s="197"/>
      <c r="H17" s="197"/>
      <c r="I17" s="197"/>
      <c r="J17" s="197"/>
    </row>
    <row r="18" spans="1:17" ht="13.5" hidden="1" customHeight="1">
      <c r="A18" s="244"/>
      <c r="B18" s="197"/>
      <c r="C18" s="258"/>
      <c r="D18" s="258"/>
      <c r="E18" s="258"/>
      <c r="F18" s="258"/>
      <c r="G18" s="258"/>
      <c r="H18" s="258"/>
      <c r="I18" s="258"/>
      <c r="J18" s="258"/>
    </row>
    <row r="19" spans="1:17" ht="14.25" customHeight="1">
      <c r="A19" s="188" t="s">
        <v>44</v>
      </c>
      <c r="B19" s="191" t="s">
        <v>7</v>
      </c>
      <c r="C19" s="192"/>
      <c r="D19" s="192"/>
      <c r="E19" s="192"/>
      <c r="F19" s="192"/>
      <c r="G19" s="192"/>
      <c r="H19" s="192"/>
      <c r="I19" s="192"/>
      <c r="J19" s="193"/>
    </row>
    <row r="20" spans="1:17" ht="61.5" customHeight="1">
      <c r="A20" s="189"/>
      <c r="B20" s="219"/>
      <c r="C20" s="219"/>
      <c r="D20" s="219"/>
      <c r="E20" s="31" t="s">
        <v>105</v>
      </c>
      <c r="F20" s="31" t="s">
        <v>117</v>
      </c>
      <c r="G20" s="31" t="s">
        <v>130</v>
      </c>
      <c r="H20" s="32" t="s">
        <v>51</v>
      </c>
      <c r="I20" s="32" t="s">
        <v>52</v>
      </c>
      <c r="J20" s="32" t="s">
        <v>53</v>
      </c>
    </row>
    <row r="21" spans="1:17" ht="15" customHeight="1">
      <c r="A21" s="189"/>
      <c r="B21" s="220" t="s">
        <v>407</v>
      </c>
      <c r="C21" s="221"/>
      <c r="D21" s="222"/>
      <c r="E21" s="33"/>
      <c r="F21" s="33"/>
      <c r="G21" s="33"/>
      <c r="H21" s="34"/>
      <c r="I21" s="34"/>
      <c r="J21" s="35"/>
    </row>
    <row r="22" spans="1:17">
      <c r="A22" s="189"/>
      <c r="B22" s="211" t="s">
        <v>54</v>
      </c>
      <c r="C22" s="211"/>
      <c r="D22" s="212"/>
      <c r="E22" s="36">
        <f>E25+E26</f>
        <v>5601056</v>
      </c>
      <c r="F22" s="36">
        <f t="shared" ref="F22:I22" si="0">F25+F26</f>
        <v>5601056</v>
      </c>
      <c r="G22" s="36">
        <f t="shared" si="0"/>
        <v>5601056</v>
      </c>
      <c r="H22" s="36"/>
      <c r="I22" s="36">
        <f t="shared" si="0"/>
        <v>5601056</v>
      </c>
      <c r="J22" s="36"/>
    </row>
    <row r="23" spans="1:17" ht="12.75" customHeight="1">
      <c r="A23" s="189"/>
      <c r="B23" s="198" t="s">
        <v>55</v>
      </c>
      <c r="C23" s="199"/>
      <c r="D23" s="199"/>
      <c r="E23" s="33">
        <v>0</v>
      </c>
      <c r="F23" s="33">
        <v>0</v>
      </c>
      <c r="G23" s="33">
        <v>0</v>
      </c>
      <c r="H23" s="33"/>
      <c r="I23" s="33">
        <v>0</v>
      </c>
      <c r="J23" s="38"/>
    </row>
    <row r="24" spans="1:17" ht="12.75" customHeight="1">
      <c r="A24" s="189"/>
      <c r="B24" s="198" t="s">
        <v>49</v>
      </c>
      <c r="C24" s="199"/>
      <c r="D24" s="199"/>
      <c r="E24" s="199"/>
      <c r="F24" s="199"/>
      <c r="G24" s="199"/>
      <c r="H24" s="199"/>
      <c r="I24" s="199"/>
      <c r="J24" s="238"/>
    </row>
    <row r="25" spans="1:17" ht="13.5" customHeight="1">
      <c r="A25" s="189"/>
      <c r="B25" s="239" t="s">
        <v>22</v>
      </c>
      <c r="C25" s="239"/>
      <c r="D25" s="240"/>
      <c r="E25" s="33">
        <v>0</v>
      </c>
      <c r="F25" s="33">
        <v>0</v>
      </c>
      <c r="G25" s="33">
        <v>0</v>
      </c>
      <c r="H25" s="33"/>
      <c r="I25" s="40">
        <v>0</v>
      </c>
      <c r="J25" s="38"/>
    </row>
    <row r="26" spans="1:17" ht="13.5" customHeight="1">
      <c r="A26" s="189"/>
      <c r="B26" s="239" t="s">
        <v>6</v>
      </c>
      <c r="C26" s="239"/>
      <c r="D26" s="240"/>
      <c r="E26" s="33">
        <v>5601056</v>
      </c>
      <c r="F26" s="33">
        <v>5601056</v>
      </c>
      <c r="G26" s="33">
        <v>5601056</v>
      </c>
      <c r="H26" s="33"/>
      <c r="I26" s="33">
        <f>G26</f>
        <v>5601056</v>
      </c>
      <c r="J26" s="38"/>
    </row>
    <row r="27" spans="1:17" ht="24" customHeight="1">
      <c r="A27" s="190"/>
      <c r="B27" s="211" t="s">
        <v>131</v>
      </c>
      <c r="C27" s="211"/>
      <c r="D27" s="212"/>
      <c r="E27" s="55" t="s">
        <v>56</v>
      </c>
      <c r="F27" s="55" t="s">
        <v>56</v>
      </c>
      <c r="G27" s="55" t="s">
        <v>56</v>
      </c>
      <c r="H27" s="55"/>
      <c r="I27" s="55" t="s">
        <v>56</v>
      </c>
      <c r="J27" s="56"/>
    </row>
    <row r="28" spans="1:17">
      <c r="A28" s="188" t="s">
        <v>45</v>
      </c>
      <c r="B28" s="213" t="s">
        <v>23</v>
      </c>
      <c r="C28" s="214"/>
      <c r="D28" s="214"/>
      <c r="E28" s="214"/>
      <c r="F28" s="214"/>
      <c r="G28" s="214"/>
      <c r="H28" s="214"/>
      <c r="I28" s="214"/>
      <c r="J28" s="215"/>
    </row>
    <row r="29" spans="1:17" ht="12.75" customHeight="1">
      <c r="A29" s="189"/>
      <c r="B29" s="216" t="s">
        <v>8</v>
      </c>
      <c r="C29" s="217"/>
      <c r="D29" s="218"/>
      <c r="E29" s="216" t="s">
        <v>9</v>
      </c>
      <c r="F29" s="217"/>
      <c r="G29" s="218"/>
      <c r="H29" s="57" t="s">
        <v>105</v>
      </c>
      <c r="I29" s="57" t="s">
        <v>117</v>
      </c>
      <c r="J29" s="57" t="s">
        <v>130</v>
      </c>
    </row>
    <row r="30" spans="1:17" s="66" customFormat="1" ht="53.25" customHeight="1">
      <c r="A30" s="189"/>
      <c r="B30" s="284" t="s">
        <v>396</v>
      </c>
      <c r="C30" s="285"/>
      <c r="D30" s="286"/>
      <c r="E30" s="284" t="s">
        <v>397</v>
      </c>
      <c r="F30" s="285"/>
      <c r="G30" s="286"/>
      <c r="H30" s="120">
        <v>100</v>
      </c>
      <c r="I30" s="120">
        <v>100</v>
      </c>
      <c r="J30" s="120">
        <v>100</v>
      </c>
      <c r="K30" s="279"/>
      <c r="L30" s="280"/>
      <c r="M30" s="280"/>
      <c r="N30" s="280"/>
      <c r="O30" s="280"/>
      <c r="P30" s="280"/>
      <c r="Q30" s="280"/>
    </row>
    <row r="31" spans="1:17" s="66" customFormat="1" ht="14.25" hidden="1" customHeight="1">
      <c r="A31" s="189"/>
      <c r="B31" s="281"/>
      <c r="C31" s="282"/>
      <c r="D31" s="283"/>
      <c r="E31" s="281"/>
      <c r="F31" s="282"/>
      <c r="G31" s="283"/>
      <c r="H31" s="171"/>
      <c r="I31" s="171"/>
      <c r="J31" s="171"/>
      <c r="K31" s="28"/>
      <c r="L31" s="105"/>
      <c r="M31" s="28"/>
    </row>
    <row r="32" spans="1:17" ht="25.5" customHeight="1">
      <c r="A32" s="188" t="s">
        <v>46</v>
      </c>
      <c r="B32" s="191" t="s">
        <v>24</v>
      </c>
      <c r="C32" s="192"/>
      <c r="D32" s="192"/>
      <c r="E32" s="192"/>
      <c r="F32" s="192"/>
      <c r="G32" s="192"/>
      <c r="H32" s="192"/>
      <c r="I32" s="192"/>
      <c r="J32" s="193"/>
    </row>
    <row r="33" spans="1:10">
      <c r="A33" s="189"/>
      <c r="B33" s="60" t="s">
        <v>13</v>
      </c>
      <c r="C33" s="194"/>
      <c r="D33" s="195"/>
      <c r="E33" s="195"/>
      <c r="F33" s="195"/>
      <c r="G33" s="195"/>
      <c r="H33" s="195"/>
      <c r="I33" s="195"/>
      <c r="J33" s="196"/>
    </row>
    <row r="34" spans="1:10">
      <c r="A34" s="189"/>
      <c r="B34" s="60" t="s">
        <v>14</v>
      </c>
      <c r="C34" s="197"/>
      <c r="D34" s="197"/>
      <c r="E34" s="197"/>
      <c r="F34" s="197"/>
      <c r="G34" s="197"/>
      <c r="H34" s="197"/>
      <c r="I34" s="197"/>
      <c r="J34" s="197"/>
    </row>
    <row r="35" spans="1:10" ht="24.75" customHeight="1">
      <c r="A35" s="189"/>
      <c r="B35" s="60" t="s">
        <v>12</v>
      </c>
      <c r="C35" s="197"/>
      <c r="D35" s="197"/>
      <c r="E35" s="197"/>
      <c r="F35" s="197"/>
      <c r="G35" s="197"/>
      <c r="H35" s="197"/>
      <c r="I35" s="197"/>
      <c r="J35" s="197"/>
    </row>
    <row r="36" spans="1:10">
      <c r="A36" s="189"/>
      <c r="B36" s="198" t="s">
        <v>48</v>
      </c>
      <c r="C36" s="199"/>
      <c r="D36" s="199"/>
      <c r="E36" s="199"/>
      <c r="F36" s="199"/>
      <c r="G36" s="199"/>
      <c r="H36" s="199"/>
      <c r="I36" s="200"/>
      <c r="J36" s="201"/>
    </row>
    <row r="37" spans="1:10" ht="24" customHeight="1">
      <c r="A37" s="190"/>
      <c r="B37" s="202"/>
      <c r="C37" s="203"/>
      <c r="D37" s="203"/>
      <c r="E37" s="203"/>
      <c r="F37" s="203"/>
      <c r="G37" s="203"/>
      <c r="H37" s="203"/>
      <c r="I37" s="203"/>
      <c r="J37" s="204"/>
    </row>
    <row r="38" spans="1:10" ht="51" customHeight="1">
      <c r="A38" s="119" t="s">
        <v>47</v>
      </c>
      <c r="B38" s="181" t="s">
        <v>413</v>
      </c>
      <c r="C38" s="182"/>
      <c r="D38" s="182"/>
      <c r="E38" s="182"/>
      <c r="F38" s="182"/>
      <c r="G38" s="182"/>
      <c r="H38" s="182"/>
      <c r="I38" s="182"/>
      <c r="J38" s="183"/>
    </row>
    <row r="39" spans="1:10" ht="23.25" customHeight="1">
      <c r="B39" s="184" t="s">
        <v>65</v>
      </c>
      <c r="C39" s="184"/>
      <c r="D39" s="184"/>
      <c r="E39" s="184"/>
      <c r="F39" s="185"/>
      <c r="G39" s="185"/>
    </row>
    <row r="40" spans="1:10" ht="23.25" customHeight="1">
      <c r="B40" s="184" t="s">
        <v>155</v>
      </c>
      <c r="C40" s="184"/>
      <c r="D40" s="184"/>
      <c r="E40" s="184"/>
      <c r="F40" s="185"/>
      <c r="G40" s="185"/>
    </row>
    <row r="41" spans="1:10">
      <c r="B41" s="186" t="s">
        <v>20</v>
      </c>
      <c r="C41" s="186"/>
      <c r="D41" s="186"/>
      <c r="E41" s="186"/>
      <c r="F41" s="276"/>
      <c r="G41" s="276"/>
    </row>
    <row r="42" spans="1:10">
      <c r="B42" s="277" t="s">
        <v>156</v>
      </c>
      <c r="C42" s="277"/>
      <c r="D42" s="277"/>
      <c r="E42" s="277"/>
      <c r="F42" s="278"/>
      <c r="G42" s="278"/>
    </row>
    <row r="43" spans="1:10" ht="12.75" customHeight="1">
      <c r="B43" s="186" t="s">
        <v>410</v>
      </c>
      <c r="C43" s="186"/>
      <c r="D43" s="186"/>
      <c r="E43" s="186"/>
      <c r="F43" s="276"/>
      <c r="G43" s="276"/>
    </row>
    <row r="44" spans="1:10">
      <c r="B44" s="274"/>
      <c r="C44" s="275"/>
      <c r="D44" s="65"/>
      <c r="E44" s="65"/>
      <c r="F44" s="65"/>
      <c r="G44" s="65"/>
    </row>
    <row r="45" spans="1:10">
      <c r="B45" s="186" t="s">
        <v>411</v>
      </c>
      <c r="C45" s="276"/>
      <c r="D45" s="65"/>
      <c r="E45" s="65"/>
      <c r="F45" s="65"/>
      <c r="G45" s="65"/>
    </row>
    <row r="46" spans="1:10">
      <c r="B46" s="274" t="s">
        <v>157</v>
      </c>
      <c r="C46" s="275"/>
      <c r="D46" s="65"/>
      <c r="E46" s="65"/>
      <c r="F46" s="65"/>
      <c r="G46" s="65"/>
    </row>
    <row r="47" spans="1:10" ht="12.75" customHeight="1">
      <c r="B47" s="186" t="s">
        <v>27</v>
      </c>
      <c r="C47" s="276"/>
      <c r="D47" s="65"/>
      <c r="E47" s="65"/>
      <c r="F47" s="65"/>
      <c r="G47" s="65"/>
    </row>
  </sheetData>
  <mergeCells count="63">
    <mergeCell ref="B2:I2"/>
    <mergeCell ref="B4:C4"/>
    <mergeCell ref="D4:G4"/>
    <mergeCell ref="B5:C5"/>
    <mergeCell ref="D5:J5"/>
    <mergeCell ref="L8:M8"/>
    <mergeCell ref="C9:J9"/>
    <mergeCell ref="C10:J10"/>
    <mergeCell ref="C11:J11"/>
    <mergeCell ref="B12:D12"/>
    <mergeCell ref="E12:J12"/>
    <mergeCell ref="B8:J8"/>
    <mergeCell ref="A13:A14"/>
    <mergeCell ref="C13:D13"/>
    <mergeCell ref="E13:J13"/>
    <mergeCell ref="C14:D14"/>
    <mergeCell ref="E14:J14"/>
    <mergeCell ref="B17:E17"/>
    <mergeCell ref="F17:J17"/>
    <mergeCell ref="B18:E18"/>
    <mergeCell ref="F18:J18"/>
    <mergeCell ref="A19:A27"/>
    <mergeCell ref="B19:J19"/>
    <mergeCell ref="B20:D20"/>
    <mergeCell ref="B21:D21"/>
    <mergeCell ref="B22:D22"/>
    <mergeCell ref="B23:D23"/>
    <mergeCell ref="A15:A18"/>
    <mergeCell ref="B15:E15"/>
    <mergeCell ref="F15:J15"/>
    <mergeCell ref="B16:E16"/>
    <mergeCell ref="F16:J16"/>
    <mergeCell ref="B24:J24"/>
    <mergeCell ref="B25:D25"/>
    <mergeCell ref="B26:D26"/>
    <mergeCell ref="B27:D27"/>
    <mergeCell ref="A28:A31"/>
    <mergeCell ref="B28:J28"/>
    <mergeCell ref="B29:D29"/>
    <mergeCell ref="E29:G29"/>
    <mergeCell ref="B30:D30"/>
    <mergeCell ref="E30:G30"/>
    <mergeCell ref="B42:G42"/>
    <mergeCell ref="K30:Q30"/>
    <mergeCell ref="B31:D31"/>
    <mergeCell ref="E31:G31"/>
    <mergeCell ref="A32:A37"/>
    <mergeCell ref="B32:J32"/>
    <mergeCell ref="C33:J33"/>
    <mergeCell ref="C34:J34"/>
    <mergeCell ref="C35:J35"/>
    <mergeCell ref="B36:H36"/>
    <mergeCell ref="I36:J36"/>
    <mergeCell ref="B37:J37"/>
    <mergeCell ref="B38:J38"/>
    <mergeCell ref="B39:G39"/>
    <mergeCell ref="B40:G40"/>
    <mergeCell ref="B41:G41"/>
    <mergeCell ref="B43:G43"/>
    <mergeCell ref="B44:C44"/>
    <mergeCell ref="B45:C45"/>
    <mergeCell ref="B46:C46"/>
    <mergeCell ref="B47:C47"/>
  </mergeCells>
  <dataValidations count="9">
    <dataValidation allowBlank="1" showInputMessage="1" showErrorMessage="1" prompt="Norāda Ministru kabineta vai Saeimas lēmumu, gadu, pasākuma kodu" sqref="B37:J37" xr:uid="{FC88B475-C525-49DD-A058-7F033C09BD44}"/>
    <dataValidation allowBlank="1" showInputMessage="1" showErrorMessage="1" prompt="Citē atbilstošo vidēja termiņa budžeta ietvara likuma pantu, punktu. " sqref="E12:J12" xr:uid="{B6E2086F-81D9-4CF1-812D-681F58721FE4}"/>
    <dataValidation allowBlank="1" showInputMessage="1" showErrorMessage="1" prompt="Norāda Valdības rīcības plāna punktu, kura izpildi nodrošinās attiecīgais prioritārais pasākums" sqref="C11:J11" xr:uid="{AD48ED9C-0C22-4D15-B948-DBE8810BCD87}"/>
    <dataValidation type="custom" errorStyle="information" allowBlank="1" showInputMessage="1" showErrorMessage="1" error="Ir ievadīti vairāk nekā 250 vārdi" prompt="ne vairāk kā 250 vārdu" sqref="C10:J10" xr:uid="{F062F299-9FFA-4040-873A-79DCD133407B}">
      <formula1>LEN(TRIM(C10))-LEN(SUBSTITUTE(C10," ",""))+1&lt;251</formula1>
    </dataValidation>
    <dataValidation type="custom" errorStyle="information" allowBlank="1" showInputMessage="1" showErrorMessage="1" error="Ir ievadīti vairāk nekā 200 vārdi" prompt="apraksts, ne vairāk kā 200 vārdu" sqref="E13:J14" xr:uid="{462A904E-A201-4FD9-B879-754EA09C0DD5}">
      <formula1>LEN(TRIM(E13))-LEN(SUBSTITUTE(E13," ",""))+1&lt;201</formula1>
    </dataValidation>
    <dataValidation type="custom" errorStyle="information" allowBlank="1" showInputMessage="1" showErrorMessage="1" error="Ir ievadītas vairāk nekā 250 zīmes" prompt="ne vairāk kā 250 zīmju" sqref="C9:J9" xr:uid="{89C0F2E2-3961-49FF-9D86-B6CF93C72BA1}">
      <formula1>LEN(TRIM(C9))&lt;=250</formula1>
    </dataValidation>
    <dataValidation errorStyle="information" allowBlank="1" showInputMessage="1" showErrorMessage="1" sqref="D5:I5" xr:uid="{29BBBB4A-D4EE-4219-9317-8E57626F120F}"/>
    <dataValidation type="whole" errorStyle="information" allowBlank="1" showInputMessage="1" showErrorMessage="1" error="Jāievada skaitlis" sqref="E21:J23" xr:uid="{928A9E34-1E87-4ACB-BE12-F0F34B87B411}">
      <formula1>-1000000000000</formula1>
      <formula2>1000000000000</formula2>
    </dataValidation>
    <dataValidation type="whole" errorStyle="information" allowBlank="1" showInputMessage="1" showErrorMessage="1" error="Jāievada skaitlis" sqref="E25:J26" xr:uid="{E464DDAF-DD0F-4E1E-9F78-8EF87BFC1553}">
      <formula1>-100000000000000</formula1>
      <formula2>100000000000000</formula2>
    </dataValidation>
  </dataValidations>
  <pageMargins left="0.70866141732283472" right="0.70866141732283472" top="0.74803149606299213" bottom="0.74803149606299213"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Varētu būt kļūda" prompt="Izvēlieties no saraksta ietekmes variantu" xr:uid="{7E5603DD-DA94-48F2-8734-AE281EF7390F}">
          <x14:formula1>
            <xm:f>'\\vnozare.pri\vm\Redirect_profiles\VM_Sandra_Kasparenko\My Documents\Budzets_2019\Budzeta_projekts\Prioritarie_pasakumi_2019-2021\no_iestadem\NVD\PRECIZETS 30.07.2018\[PP_2019-2021_veidlapas-1_prioritate.xlsx]Šabloni'!#REF!</xm:f>
          </x14:formula1>
          <xm:sqref>C13:D13</xm:sqref>
        </x14:dataValidation>
        <x14:dataValidation type="list" errorStyle="information" allowBlank="1" showInputMessage="1" showErrorMessage="1" error="Varētu būt kļūda" prompt="Izvēlieties no saraksta atbilstošo variantu" xr:uid="{005DADD7-E2AC-4753-8A4A-F9B7567327FE}">
          <x14:formula1>
            <xm:f>'\\vnozare.pri\vm\Redirect_profiles\VM_Sandra_Kasparenko\My Documents\Budzets_2019\Budzeta_projekts\Prioritarie_pasakumi_2019-2021\no_iestadem\NVD\PRECIZETS 30.07.2018\[PP_2019-2021_veidlapas-1_prioritate.xlsx]Šabloni'!#REF!</xm:f>
          </x14:formula1>
          <xm:sqref>C14:D14</xm:sqref>
        </x14:dataValidation>
        <x14:dataValidation type="list" errorStyle="information" allowBlank="1" showInputMessage="1" showErrorMessage="1" error="iespējama kļūda" prompt="Izvēlieties no saraksta iestādi" xr:uid="{2ACBB50E-902B-4392-AA2A-A9DA972E6D39}">
          <x14:formula1>
            <xm:f>'\\vnozare.pri\vm\Redirect_profiles\VM_Sandra_Kasparenko\My Documents\Budzets_2019\Budzeta_projekts\Prioritarie_pasakumi_2019-2021\no_iestadem\NVD\PRECIZETS 30.07.2018\[PP_2019-2021_veidlapas-1_prioritate.xlsx]Šabloni'!#REF!</xm:f>
          </x14:formula1>
          <xm:sqref>D4:G4</xm:sqref>
        </x14:dataValidation>
        <x14:dataValidation type="list" allowBlank="1" showInputMessage="1" showErrorMessage="1" prompt="Izvēlieties no saraksta atbilstošo variantu" xr:uid="{A3AC4DA0-8B33-4BA7-9F8F-2DD696C9EE25}">
          <x14:formula1>
            <xm:f>'\\vnozare.pri\vm\Redirect_profiles\VM_Sandra_Kasparenko\My Documents\Budzets_2019\Budzeta_projekts\Prioritarie_pasakumi_2019-2021\no_iestadem\NVD\PRECIZETS 30.07.2018\[PP_2019-2021_veidlapas-1_prioritate.xlsx]Šabloni'!#REF!</xm:f>
          </x14:formula1>
          <xm:sqref>I36:J36</xm:sqref>
        </x14:dataValidation>
        <x14:dataValidation type="list" allowBlank="1" showInputMessage="1" showErrorMessage="1" prompt="Izvēlieties no saraksta veicamo darbību" xr:uid="{C14CCFC2-0987-4DBA-9B41-D8B50E2E27A1}">
          <x14:formula1>
            <xm:f>'\\vnozare.pri\vm\Redirect_profiles\VM_Sandra_Kasparenko\My Documents\Budzets_2019\Budzeta_projekts\Prioritarie_pasakumi_2019-2021\no_iestadem\NVD\PRECIZETS 30.07.2018\[PP_2019-2021_veidlapas-1_prioritate.xlsx]Šabloni'!#REF!</xm:f>
          </x14:formula1>
          <xm:sqref>C34:J34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B6D4-7C04-4E89-878A-6CAD8B69E5FB}">
  <dimension ref="A1:O58"/>
  <sheetViews>
    <sheetView tabSelected="1" topLeftCell="A13" zoomScale="90" zoomScaleNormal="90" workbookViewId="0">
      <selection activeCell="L16" sqref="L16"/>
    </sheetView>
  </sheetViews>
  <sheetFormatPr defaultRowHeight="12.75"/>
  <cols>
    <col min="1" max="1" width="3.42578125" style="575" customWidth="1"/>
    <col min="2" max="2" width="20.28515625" style="575" customWidth="1"/>
    <col min="3" max="3" width="10.42578125" style="575" customWidth="1"/>
    <col min="4" max="4" width="10.85546875" style="575" customWidth="1"/>
    <col min="5" max="10" width="13" style="575" customWidth="1"/>
    <col min="11" max="13" width="12.7109375" style="575" bestFit="1" customWidth="1"/>
    <col min="14" max="14" width="11.7109375" style="575" bestFit="1" customWidth="1"/>
    <col min="15" max="16384" width="9.140625" style="575"/>
  </cols>
  <sheetData>
    <row r="1" spans="1:15" ht="15.75">
      <c r="A1" s="572"/>
      <c r="B1" s="573"/>
      <c r="C1" s="573"/>
      <c r="D1" s="573"/>
      <c r="E1" s="573"/>
      <c r="F1" s="573"/>
      <c r="G1" s="573"/>
      <c r="H1" s="573"/>
      <c r="I1" s="573"/>
      <c r="J1" s="572"/>
      <c r="K1" s="572"/>
      <c r="L1" s="572"/>
      <c r="M1" s="574"/>
      <c r="N1" s="572"/>
      <c r="O1" s="572"/>
    </row>
    <row r="2" spans="1:15" ht="15.75">
      <c r="A2" s="572"/>
      <c r="B2" s="573" t="s">
        <v>17</v>
      </c>
      <c r="C2" s="573"/>
      <c r="D2" s="573"/>
      <c r="E2" s="573"/>
      <c r="F2" s="573"/>
      <c r="G2" s="573"/>
      <c r="H2" s="573"/>
      <c r="I2" s="573"/>
      <c r="J2" s="572"/>
      <c r="K2" s="572"/>
      <c r="L2" s="572"/>
      <c r="M2" s="574"/>
    </row>
    <row r="3" spans="1:15">
      <c r="A3" s="576"/>
      <c r="B3" s="577"/>
      <c r="C3" s="577"/>
      <c r="D3" s="577"/>
      <c r="E3" s="577"/>
      <c r="F3" s="577"/>
      <c r="G3" s="577"/>
      <c r="H3" s="577"/>
      <c r="I3" s="577"/>
      <c r="J3" s="572"/>
      <c r="K3" s="572"/>
      <c r="L3" s="578"/>
      <c r="M3" s="574"/>
    </row>
    <row r="4" spans="1:15">
      <c r="A4" s="576"/>
      <c r="B4" s="579" t="s">
        <v>33</v>
      </c>
      <c r="C4" s="579"/>
      <c r="D4" s="580" t="s">
        <v>30</v>
      </c>
      <c r="E4" s="580"/>
      <c r="F4" s="580"/>
      <c r="G4" s="580"/>
      <c r="H4" s="572"/>
      <c r="I4" s="572"/>
      <c r="J4" s="572"/>
      <c r="K4" s="572"/>
      <c r="L4" s="578"/>
      <c r="M4" s="574"/>
    </row>
    <row r="5" spans="1:15" ht="24" customHeight="1">
      <c r="A5" s="576"/>
      <c r="B5" s="581" t="s">
        <v>18</v>
      </c>
      <c r="C5" s="581"/>
      <c r="D5" s="582" t="s">
        <v>251</v>
      </c>
      <c r="E5" s="582"/>
      <c r="F5" s="582"/>
      <c r="G5" s="582"/>
      <c r="H5" s="582"/>
      <c r="I5" s="582"/>
      <c r="J5" s="583"/>
      <c r="K5" s="572"/>
      <c r="L5" s="578"/>
      <c r="M5" s="574"/>
    </row>
    <row r="6" spans="1:15" ht="13.5" customHeight="1">
      <c r="A6" s="576"/>
      <c r="B6" s="584" t="s">
        <v>10</v>
      </c>
      <c r="C6" s="585" t="s">
        <v>84</v>
      </c>
      <c r="D6" s="586"/>
      <c r="E6" s="586"/>
      <c r="F6" s="586"/>
      <c r="G6" s="586"/>
      <c r="H6" s="586"/>
      <c r="I6" s="586"/>
      <c r="J6" s="572"/>
      <c r="K6" s="572"/>
      <c r="L6" s="578"/>
      <c r="M6" s="574"/>
    </row>
    <row r="7" spans="1:15">
      <c r="A7" s="576"/>
      <c r="B7" s="576"/>
      <c r="C7" s="576"/>
      <c r="D7" s="587"/>
      <c r="E7" s="587"/>
      <c r="F7" s="587"/>
      <c r="G7" s="572"/>
      <c r="H7" s="572"/>
      <c r="I7" s="572"/>
      <c r="J7" s="572"/>
      <c r="K7" s="572"/>
      <c r="L7" s="578"/>
      <c r="M7" s="574"/>
    </row>
    <row r="8" spans="1:15">
      <c r="A8" s="588" t="s">
        <v>11</v>
      </c>
      <c r="B8" s="589" t="s">
        <v>19</v>
      </c>
      <c r="C8" s="589"/>
      <c r="D8" s="589"/>
      <c r="E8" s="589"/>
      <c r="F8" s="589"/>
      <c r="G8" s="589"/>
      <c r="H8" s="589"/>
      <c r="I8" s="589"/>
      <c r="J8" s="589"/>
      <c r="K8" s="572"/>
      <c r="L8" s="590" t="s">
        <v>50</v>
      </c>
      <c r="M8" s="591"/>
    </row>
    <row r="9" spans="1:15" ht="29.25" customHeight="1">
      <c r="A9" s="592" t="s">
        <v>38</v>
      </c>
      <c r="B9" s="593" t="s">
        <v>15</v>
      </c>
      <c r="C9" s="594" t="s">
        <v>128</v>
      </c>
      <c r="D9" s="594"/>
      <c r="E9" s="594"/>
      <c r="F9" s="594"/>
      <c r="G9" s="594"/>
      <c r="H9" s="594"/>
      <c r="I9" s="594"/>
      <c r="J9" s="595"/>
      <c r="K9" s="572"/>
      <c r="L9" s="596">
        <f>LEN(TRIM(C9))</f>
        <v>179</v>
      </c>
      <c r="M9" s="597" t="s">
        <v>31</v>
      </c>
    </row>
    <row r="10" spans="1:15" ht="279" customHeight="1">
      <c r="A10" s="598" t="s">
        <v>39</v>
      </c>
      <c r="B10" s="593" t="s">
        <v>16</v>
      </c>
      <c r="C10" s="599" t="s">
        <v>204</v>
      </c>
      <c r="D10" s="600"/>
      <c r="E10" s="600"/>
      <c r="F10" s="600"/>
      <c r="G10" s="600"/>
      <c r="H10" s="600"/>
      <c r="I10" s="600"/>
      <c r="J10" s="601"/>
      <c r="K10" s="572"/>
      <c r="L10" s="602">
        <f>LEN(TRIM(C10))-LEN(SUBSTITUTE(C10," ",""))+1</f>
        <v>273</v>
      </c>
      <c r="M10" s="603" t="s">
        <v>32</v>
      </c>
    </row>
    <row r="11" spans="1:15">
      <c r="A11" s="604" t="s">
        <v>40</v>
      </c>
      <c r="B11" s="605" t="s">
        <v>21</v>
      </c>
      <c r="C11" s="606" t="s">
        <v>56</v>
      </c>
      <c r="D11" s="606"/>
      <c r="E11" s="606"/>
      <c r="F11" s="606"/>
      <c r="G11" s="606"/>
      <c r="H11" s="606"/>
      <c r="I11" s="606"/>
      <c r="J11" s="607"/>
      <c r="K11" s="572"/>
      <c r="L11" s="578"/>
      <c r="M11" s="574"/>
    </row>
    <row r="12" spans="1:15" ht="78.75" customHeight="1">
      <c r="A12" s="592" t="s">
        <v>41</v>
      </c>
      <c r="B12" s="608" t="s">
        <v>28</v>
      </c>
      <c r="C12" s="609"/>
      <c r="D12" s="609"/>
      <c r="E12" s="610" t="s">
        <v>420</v>
      </c>
      <c r="F12" s="611"/>
      <c r="G12" s="611"/>
      <c r="H12" s="611"/>
      <c r="I12" s="611"/>
      <c r="J12" s="611"/>
      <c r="K12" s="612"/>
      <c r="L12" s="574"/>
      <c r="M12" s="574"/>
    </row>
    <row r="13" spans="1:15" ht="76.5" customHeight="1">
      <c r="A13" s="613" t="s">
        <v>42</v>
      </c>
      <c r="B13" s="593" t="s">
        <v>26</v>
      </c>
      <c r="C13" s="614" t="s">
        <v>35</v>
      </c>
      <c r="D13" s="615"/>
      <c r="E13" s="616" t="s">
        <v>127</v>
      </c>
      <c r="F13" s="617"/>
      <c r="G13" s="617"/>
      <c r="H13" s="617"/>
      <c r="I13" s="617"/>
      <c r="J13" s="618"/>
      <c r="K13" s="572"/>
      <c r="L13" s="619">
        <f>LEN(TRIM(E13))-LEN(SUBSTITUTE(E13," ",""))+1</f>
        <v>40</v>
      </c>
      <c r="M13" s="620" t="s">
        <v>32</v>
      </c>
    </row>
    <row r="14" spans="1:15" ht="25.5">
      <c r="A14" s="621"/>
      <c r="B14" s="593" t="s">
        <v>25</v>
      </c>
      <c r="C14" s="614" t="s">
        <v>29</v>
      </c>
      <c r="D14" s="614"/>
      <c r="E14" s="616" t="s">
        <v>56</v>
      </c>
      <c r="F14" s="622"/>
      <c r="G14" s="622"/>
      <c r="H14" s="622"/>
      <c r="I14" s="622"/>
      <c r="J14" s="623"/>
      <c r="K14" s="572"/>
      <c r="L14" s="602">
        <f>LEN(TRIM(E14))-LEN(SUBSTITUTE(E14," ",""))+1</f>
        <v>1</v>
      </c>
      <c r="M14" s="603" t="s">
        <v>32</v>
      </c>
    </row>
    <row r="15" spans="1:15" ht="39" customHeight="1">
      <c r="A15" s="624" t="s">
        <v>43</v>
      </c>
      <c r="B15" s="625" t="s">
        <v>37</v>
      </c>
      <c r="C15" s="626"/>
      <c r="D15" s="626"/>
      <c r="E15" s="626"/>
      <c r="F15" s="627" t="s">
        <v>36</v>
      </c>
      <c r="G15" s="628"/>
      <c r="H15" s="628"/>
      <c r="I15" s="628"/>
      <c r="J15" s="629"/>
      <c r="K15" s="572"/>
      <c r="L15" s="630"/>
      <c r="M15" s="572"/>
    </row>
    <row r="16" spans="1:15" ht="54.75" customHeight="1">
      <c r="A16" s="631"/>
      <c r="B16" s="632" t="s">
        <v>129</v>
      </c>
      <c r="C16" s="633"/>
      <c r="D16" s="633"/>
      <c r="E16" s="633"/>
      <c r="F16" s="634" t="s">
        <v>252</v>
      </c>
      <c r="G16" s="634"/>
      <c r="H16" s="634"/>
      <c r="I16" s="634"/>
      <c r="J16" s="635"/>
      <c r="K16" s="572"/>
      <c r="L16" s="630"/>
      <c r="M16" s="572"/>
    </row>
    <row r="17" spans="1:14">
      <c r="A17" s="636"/>
      <c r="B17" s="637" t="s">
        <v>56</v>
      </c>
      <c r="C17" s="638"/>
      <c r="D17" s="638"/>
      <c r="E17" s="638"/>
      <c r="F17" s="639" t="s">
        <v>56</v>
      </c>
      <c r="G17" s="639"/>
      <c r="H17" s="639"/>
      <c r="I17" s="639"/>
      <c r="J17" s="640"/>
      <c r="K17" s="572"/>
      <c r="L17" s="630"/>
      <c r="M17" s="572"/>
    </row>
    <row r="18" spans="1:14">
      <c r="A18" s="624" t="s">
        <v>44</v>
      </c>
      <c r="B18" s="641" t="s">
        <v>7</v>
      </c>
      <c r="C18" s="642"/>
      <c r="D18" s="642"/>
      <c r="E18" s="642"/>
      <c r="F18" s="642"/>
      <c r="G18" s="642"/>
      <c r="H18" s="642"/>
      <c r="I18" s="642"/>
      <c r="J18" s="643"/>
      <c r="K18" s="572"/>
      <c r="L18" s="630"/>
      <c r="M18" s="572"/>
    </row>
    <row r="19" spans="1:14" ht="78" customHeight="1">
      <c r="A19" s="644"/>
      <c r="B19" s="645"/>
      <c r="C19" s="645"/>
      <c r="D19" s="645"/>
      <c r="E19" s="2" t="s">
        <v>105</v>
      </c>
      <c r="F19" s="2" t="s">
        <v>117</v>
      </c>
      <c r="G19" s="2" t="s">
        <v>130</v>
      </c>
      <c r="H19" s="3" t="s">
        <v>51</v>
      </c>
      <c r="I19" s="3" t="s">
        <v>52</v>
      </c>
      <c r="J19" s="3" t="s">
        <v>53</v>
      </c>
      <c r="K19" s="572"/>
      <c r="L19" s="630"/>
      <c r="M19" s="572"/>
      <c r="N19" s="646"/>
    </row>
    <row r="20" spans="1:14">
      <c r="A20" s="644"/>
      <c r="B20" s="647" t="s">
        <v>421</v>
      </c>
      <c r="C20" s="648"/>
      <c r="D20" s="649"/>
      <c r="E20" s="650"/>
      <c r="F20" s="650"/>
      <c r="G20" s="650"/>
      <c r="H20" s="651"/>
      <c r="I20" s="651"/>
      <c r="J20" s="652"/>
      <c r="K20" s="572"/>
      <c r="L20" s="630"/>
      <c r="M20" s="572"/>
      <c r="N20" s="646"/>
    </row>
    <row r="21" spans="1:14">
      <c r="A21" s="644"/>
      <c r="B21" s="401" t="s">
        <v>54</v>
      </c>
      <c r="C21" s="401"/>
      <c r="D21" s="402"/>
      <c r="E21" s="653">
        <f>E25</f>
        <v>102558655</v>
      </c>
      <c r="F21" s="653">
        <f t="shared" ref="F21:I21" si="0">F25</f>
        <v>127482942</v>
      </c>
      <c r="G21" s="653">
        <f t="shared" si="0"/>
        <v>142867171</v>
      </c>
      <c r="H21" s="653"/>
      <c r="I21" s="653">
        <f t="shared" si="0"/>
        <v>142167171</v>
      </c>
      <c r="J21" s="654"/>
      <c r="K21" s="572"/>
      <c r="L21" s="630"/>
      <c r="M21" s="572"/>
      <c r="N21" s="646"/>
    </row>
    <row r="22" spans="1:14">
      <c r="A22" s="644"/>
      <c r="B22" s="399" t="s">
        <v>55</v>
      </c>
      <c r="C22" s="400"/>
      <c r="D22" s="400"/>
      <c r="E22" s="650">
        <v>103079</v>
      </c>
      <c r="F22" s="650">
        <v>103079</v>
      </c>
      <c r="G22" s="650">
        <v>103079</v>
      </c>
      <c r="H22" s="650"/>
      <c r="I22" s="650">
        <v>103079</v>
      </c>
      <c r="J22" s="655"/>
      <c r="K22" s="572"/>
      <c r="L22" s="630"/>
      <c r="M22" s="572"/>
      <c r="N22" s="646"/>
    </row>
    <row r="23" spans="1:14">
      <c r="A23" s="644"/>
      <c r="B23" s="399" t="s">
        <v>49</v>
      </c>
      <c r="C23" s="400"/>
      <c r="D23" s="400"/>
      <c r="E23" s="400"/>
      <c r="F23" s="400"/>
      <c r="G23" s="400"/>
      <c r="H23" s="400"/>
      <c r="I23" s="400"/>
      <c r="J23" s="656"/>
      <c r="K23" s="572"/>
      <c r="L23" s="630"/>
      <c r="M23" s="572"/>
      <c r="N23" s="646"/>
    </row>
    <row r="24" spans="1:14">
      <c r="A24" s="644"/>
      <c r="B24" s="657" t="s">
        <v>22</v>
      </c>
      <c r="C24" s="657"/>
      <c r="D24" s="658"/>
      <c r="E24" s="650">
        <v>0</v>
      </c>
      <c r="F24" s="650">
        <v>0</v>
      </c>
      <c r="G24" s="650">
        <v>0</v>
      </c>
      <c r="H24" s="650"/>
      <c r="I24" s="659">
        <v>0</v>
      </c>
      <c r="J24" s="655"/>
      <c r="K24" s="572"/>
      <c r="L24" s="630"/>
      <c r="M24" s="572"/>
      <c r="N24" s="646"/>
    </row>
    <row r="25" spans="1:14">
      <c r="A25" s="644"/>
      <c r="B25" s="657" t="s">
        <v>6</v>
      </c>
      <c r="C25" s="657"/>
      <c r="D25" s="658"/>
      <c r="E25" s="660">
        <v>102558655</v>
      </c>
      <c r="F25" s="660">
        <v>127482942</v>
      </c>
      <c r="G25" s="660">
        <v>142867171</v>
      </c>
      <c r="H25" s="660"/>
      <c r="I25" s="660">
        <v>142167171</v>
      </c>
      <c r="J25" s="655"/>
      <c r="K25" s="661"/>
      <c r="L25" s="661"/>
      <c r="M25" s="661"/>
      <c r="N25" s="662"/>
    </row>
    <row r="26" spans="1:14" ht="30" customHeight="1">
      <c r="A26" s="663"/>
      <c r="B26" s="401" t="s">
        <v>131</v>
      </c>
      <c r="C26" s="401"/>
      <c r="D26" s="402"/>
      <c r="E26" s="664" t="s">
        <v>419</v>
      </c>
      <c r="F26" s="664" t="s">
        <v>419</v>
      </c>
      <c r="G26" s="664" t="s">
        <v>419</v>
      </c>
      <c r="H26" s="665" t="s">
        <v>56</v>
      </c>
      <c r="I26" s="664" t="s">
        <v>419</v>
      </c>
      <c r="J26" s="666"/>
      <c r="K26" s="572"/>
      <c r="L26" s="630"/>
      <c r="M26" s="572"/>
      <c r="N26" s="646"/>
    </row>
    <row r="27" spans="1:14">
      <c r="A27" s="624" t="s">
        <v>45</v>
      </c>
      <c r="B27" s="667" t="s">
        <v>23</v>
      </c>
      <c r="C27" s="668"/>
      <c r="D27" s="668"/>
      <c r="E27" s="668"/>
      <c r="F27" s="668"/>
      <c r="G27" s="668"/>
      <c r="H27" s="668"/>
      <c r="I27" s="668"/>
      <c r="J27" s="669"/>
      <c r="K27" s="572"/>
      <c r="L27" s="630"/>
      <c r="M27" s="572"/>
      <c r="N27" s="646"/>
    </row>
    <row r="28" spans="1:14">
      <c r="A28" s="644"/>
      <c r="B28" s="670" t="s">
        <v>8</v>
      </c>
      <c r="C28" s="671"/>
      <c r="D28" s="672"/>
      <c r="E28" s="670" t="s">
        <v>9</v>
      </c>
      <c r="F28" s="671"/>
      <c r="G28" s="672"/>
      <c r="H28" s="673" t="s">
        <v>105</v>
      </c>
      <c r="I28" s="673" t="s">
        <v>117</v>
      </c>
      <c r="J28" s="673" t="s">
        <v>130</v>
      </c>
      <c r="K28" s="572"/>
      <c r="L28" s="630"/>
      <c r="M28" s="572"/>
      <c r="N28" s="646"/>
    </row>
    <row r="29" spans="1:14" ht="53.25" customHeight="1">
      <c r="A29" s="644"/>
      <c r="B29" s="674" t="s">
        <v>132</v>
      </c>
      <c r="C29" s="675"/>
      <c r="D29" s="676"/>
      <c r="E29" s="674" t="s">
        <v>141</v>
      </c>
      <c r="F29" s="677"/>
      <c r="G29" s="678"/>
      <c r="H29" s="679">
        <v>100</v>
      </c>
      <c r="I29" s="679">
        <v>100</v>
      </c>
      <c r="J29" s="679">
        <v>100</v>
      </c>
      <c r="K29" s="680"/>
      <c r="L29" s="630"/>
      <c r="M29" s="681"/>
      <c r="N29" s="646"/>
    </row>
    <row r="30" spans="1:14" ht="29.25" customHeight="1">
      <c r="A30" s="682"/>
      <c r="B30" s="674" t="s">
        <v>133</v>
      </c>
      <c r="C30" s="675"/>
      <c r="D30" s="676"/>
      <c r="E30" s="674" t="s">
        <v>142</v>
      </c>
      <c r="F30" s="675"/>
      <c r="G30" s="676"/>
      <c r="H30" s="679">
        <v>100</v>
      </c>
      <c r="I30" s="679">
        <v>100</v>
      </c>
      <c r="J30" s="679">
        <v>100</v>
      </c>
      <c r="K30" s="572"/>
      <c r="L30" s="630"/>
      <c r="M30" s="572"/>
    </row>
    <row r="31" spans="1:14" ht="73.5" customHeight="1">
      <c r="A31" s="682"/>
      <c r="B31" s="683" t="s">
        <v>134</v>
      </c>
      <c r="C31" s="684"/>
      <c r="D31" s="685"/>
      <c r="E31" s="686" t="s">
        <v>229</v>
      </c>
      <c r="F31" s="687"/>
      <c r="G31" s="688"/>
      <c r="H31" s="650" t="s">
        <v>230</v>
      </c>
      <c r="I31" s="650" t="s">
        <v>231</v>
      </c>
      <c r="J31" s="650" t="s">
        <v>135</v>
      </c>
      <c r="K31" s="680"/>
      <c r="L31" s="630"/>
      <c r="M31" s="681"/>
      <c r="N31" s="646"/>
    </row>
    <row r="32" spans="1:14" s="694" customFormat="1" ht="77.25" customHeight="1">
      <c r="A32" s="682"/>
      <c r="B32" s="689" t="s">
        <v>136</v>
      </c>
      <c r="C32" s="594"/>
      <c r="D32" s="595"/>
      <c r="E32" s="690" t="s">
        <v>143</v>
      </c>
      <c r="F32" s="691"/>
      <c r="G32" s="692"/>
      <c r="H32" s="693" t="s">
        <v>232</v>
      </c>
      <c r="I32" s="693" t="s">
        <v>232</v>
      </c>
      <c r="J32" s="693" t="s">
        <v>232</v>
      </c>
      <c r="L32" s="695"/>
    </row>
    <row r="33" spans="1:13" s="694" customFormat="1" ht="77.25" customHeight="1">
      <c r="A33" s="682"/>
      <c r="B33" s="696" t="s">
        <v>137</v>
      </c>
      <c r="C33" s="697"/>
      <c r="D33" s="698"/>
      <c r="E33" s="690" t="s">
        <v>233</v>
      </c>
      <c r="F33" s="691"/>
      <c r="G33" s="692"/>
      <c r="H33" s="693">
        <v>4186</v>
      </c>
      <c r="I33" s="693">
        <v>4186</v>
      </c>
      <c r="J33" s="693">
        <v>4186</v>
      </c>
      <c r="L33" s="695"/>
    </row>
    <row r="34" spans="1:13" s="694" customFormat="1" ht="36" customHeight="1">
      <c r="A34" s="682"/>
      <c r="B34" s="699" t="s">
        <v>138</v>
      </c>
      <c r="C34" s="700"/>
      <c r="D34" s="701"/>
      <c r="E34" s="699" t="s">
        <v>234</v>
      </c>
      <c r="F34" s="700"/>
      <c r="G34" s="701"/>
      <c r="H34" s="679">
        <v>100</v>
      </c>
      <c r="I34" s="679">
        <v>100</v>
      </c>
      <c r="J34" s="679">
        <v>100</v>
      </c>
      <c r="L34" s="695"/>
    </row>
    <row r="35" spans="1:13" s="694" customFormat="1" ht="66" customHeight="1">
      <c r="A35" s="682"/>
      <c r="B35" s="690" t="s">
        <v>139</v>
      </c>
      <c r="C35" s="691"/>
      <c r="D35" s="692"/>
      <c r="E35" s="699" t="s">
        <v>144</v>
      </c>
      <c r="F35" s="700"/>
      <c r="G35" s="701"/>
      <c r="H35" s="679">
        <v>100</v>
      </c>
      <c r="I35" s="679">
        <v>100</v>
      </c>
      <c r="J35" s="679">
        <v>100</v>
      </c>
      <c r="L35" s="695"/>
    </row>
    <row r="36" spans="1:13" s="694" customFormat="1" ht="45" customHeight="1">
      <c r="A36" s="682"/>
      <c r="B36" s="702" t="s">
        <v>140</v>
      </c>
      <c r="C36" s="703"/>
      <c r="D36" s="704"/>
      <c r="E36" s="705" t="s">
        <v>235</v>
      </c>
      <c r="F36" s="706"/>
      <c r="G36" s="707"/>
      <c r="H36" s="708">
        <v>100</v>
      </c>
      <c r="I36" s="708">
        <v>100</v>
      </c>
      <c r="J36" s="708">
        <v>100</v>
      </c>
      <c r="L36" s="695"/>
    </row>
    <row r="37" spans="1:13" ht="28.5" customHeight="1">
      <c r="A37" s="624" t="s">
        <v>46</v>
      </c>
      <c r="B37" s="709" t="s">
        <v>24</v>
      </c>
      <c r="C37" s="710"/>
      <c r="D37" s="710"/>
      <c r="E37" s="710"/>
      <c r="F37" s="710"/>
      <c r="G37" s="710"/>
      <c r="H37" s="710"/>
      <c r="I37" s="710"/>
      <c r="J37" s="711"/>
      <c r="K37" s="572"/>
      <c r="L37" s="630"/>
      <c r="M37" s="572"/>
    </row>
    <row r="38" spans="1:13">
      <c r="A38" s="644"/>
      <c r="B38" s="712" t="s">
        <v>13</v>
      </c>
      <c r="C38" s="713" t="s">
        <v>56</v>
      </c>
      <c r="D38" s="714"/>
      <c r="E38" s="714"/>
      <c r="F38" s="714"/>
      <c r="G38" s="714"/>
      <c r="H38" s="714"/>
      <c r="I38" s="714"/>
      <c r="J38" s="715"/>
      <c r="K38" s="572"/>
      <c r="L38" s="630"/>
      <c r="M38" s="572"/>
    </row>
    <row r="39" spans="1:13">
      <c r="A39" s="644"/>
      <c r="B39" s="712" t="s">
        <v>14</v>
      </c>
      <c r="C39" s="713" t="s">
        <v>56</v>
      </c>
      <c r="D39" s="714"/>
      <c r="E39" s="714"/>
      <c r="F39" s="714"/>
      <c r="G39" s="714"/>
      <c r="H39" s="714"/>
      <c r="I39" s="714"/>
      <c r="J39" s="715"/>
      <c r="K39" s="572"/>
      <c r="L39" s="630"/>
      <c r="M39" s="572"/>
    </row>
    <row r="40" spans="1:13" ht="25.5">
      <c r="A40" s="644"/>
      <c r="B40" s="712" t="s">
        <v>12</v>
      </c>
      <c r="C40" s="713" t="s">
        <v>56</v>
      </c>
      <c r="D40" s="714"/>
      <c r="E40" s="714"/>
      <c r="F40" s="714"/>
      <c r="G40" s="714"/>
      <c r="H40" s="714"/>
      <c r="I40" s="714"/>
      <c r="J40" s="715"/>
      <c r="K40" s="572"/>
      <c r="L40" s="630"/>
      <c r="M40" s="572"/>
    </row>
    <row r="41" spans="1:13">
      <c r="A41" s="644"/>
      <c r="B41" s="399" t="s">
        <v>48</v>
      </c>
      <c r="C41" s="400"/>
      <c r="D41" s="400"/>
      <c r="E41" s="400"/>
      <c r="F41" s="400"/>
      <c r="G41" s="400"/>
      <c r="H41" s="400"/>
      <c r="I41" s="716"/>
      <c r="J41" s="717"/>
      <c r="K41" s="572"/>
      <c r="L41" s="630"/>
      <c r="M41" s="572"/>
    </row>
    <row r="42" spans="1:13">
      <c r="A42" s="663"/>
      <c r="B42" s="718"/>
      <c r="C42" s="719"/>
      <c r="D42" s="719"/>
      <c r="E42" s="719"/>
      <c r="F42" s="719"/>
      <c r="G42" s="719"/>
      <c r="H42" s="719"/>
      <c r="I42" s="719"/>
      <c r="J42" s="720"/>
      <c r="K42" s="572"/>
      <c r="L42" s="630"/>
      <c r="M42" s="572"/>
    </row>
    <row r="43" spans="1:13" ht="13.5" customHeight="1">
      <c r="A43" s="721" t="s">
        <v>47</v>
      </c>
      <c r="B43" s="722" t="s">
        <v>102</v>
      </c>
      <c r="C43" s="723"/>
      <c r="D43" s="723"/>
      <c r="E43" s="723"/>
      <c r="F43" s="723"/>
      <c r="G43" s="723"/>
      <c r="H43" s="723"/>
      <c r="I43" s="723"/>
      <c r="J43" s="724"/>
      <c r="K43" s="572"/>
      <c r="L43" s="630"/>
      <c r="M43" s="572"/>
    </row>
    <row r="44" spans="1:13" ht="27" customHeight="1">
      <c r="A44" s="572"/>
      <c r="B44" s="725" t="s">
        <v>119</v>
      </c>
      <c r="C44" s="725"/>
      <c r="D44" s="725"/>
      <c r="E44" s="725"/>
      <c r="F44" s="726"/>
      <c r="G44" s="726"/>
      <c r="H44" s="572"/>
      <c r="I44" s="572"/>
      <c r="J44" s="572"/>
      <c r="K44" s="572"/>
      <c r="L44" s="630"/>
      <c r="M44" s="572"/>
    </row>
    <row r="45" spans="1:13">
      <c r="A45" s="572"/>
      <c r="B45" s="727" t="s">
        <v>20</v>
      </c>
      <c r="C45" s="727"/>
      <c r="D45" s="727"/>
      <c r="E45" s="727"/>
      <c r="F45" s="728"/>
      <c r="G45" s="728"/>
      <c r="H45" s="572"/>
      <c r="I45" s="572"/>
      <c r="J45" s="572"/>
      <c r="K45" s="572"/>
      <c r="L45" s="630"/>
      <c r="M45" s="572"/>
    </row>
    <row r="46" spans="1:13">
      <c r="A46" s="572"/>
      <c r="B46" s="729" t="s">
        <v>68</v>
      </c>
      <c r="C46" s="729"/>
      <c r="D46" s="729"/>
      <c r="E46" s="729"/>
      <c r="F46" s="730"/>
      <c r="G46" s="730"/>
      <c r="H46" s="572"/>
      <c r="I46" s="572"/>
      <c r="J46" s="572"/>
      <c r="K46" s="572"/>
      <c r="L46" s="630"/>
      <c r="M46" s="572"/>
    </row>
    <row r="47" spans="1:13" ht="12.75" customHeight="1">
      <c r="A47" s="572"/>
      <c r="B47" s="727" t="s">
        <v>422</v>
      </c>
      <c r="C47" s="727"/>
      <c r="D47" s="727"/>
      <c r="E47" s="727"/>
      <c r="F47" s="728"/>
      <c r="G47" s="728"/>
      <c r="H47" s="572"/>
      <c r="I47" s="572"/>
      <c r="J47" s="572"/>
      <c r="K47" s="572"/>
      <c r="L47" s="630"/>
      <c r="M47" s="572"/>
    </row>
    <row r="48" spans="1:13">
      <c r="A48" s="572"/>
      <c r="B48" s="731"/>
      <c r="C48" s="732"/>
      <c r="D48" s="733"/>
      <c r="E48" s="733"/>
      <c r="F48" s="733"/>
      <c r="G48" s="733"/>
      <c r="H48" s="572"/>
      <c r="I48" s="572"/>
      <c r="J48" s="572"/>
      <c r="K48" s="572"/>
      <c r="L48" s="630"/>
      <c r="M48" s="572"/>
    </row>
    <row r="49" spans="1:13" ht="12.75" customHeight="1">
      <c r="A49" s="572"/>
      <c r="B49" s="727" t="s">
        <v>423</v>
      </c>
      <c r="C49" s="728"/>
      <c r="D49" s="733"/>
      <c r="E49" s="733"/>
      <c r="F49" s="733"/>
      <c r="G49" s="733"/>
      <c r="H49" s="572"/>
      <c r="I49" s="572"/>
      <c r="J49" s="572"/>
      <c r="K49" s="572"/>
      <c r="L49" s="630"/>
      <c r="M49" s="572"/>
    </row>
    <row r="50" spans="1:13" ht="24" customHeight="1">
      <c r="A50" s="572"/>
      <c r="B50" s="731" t="s">
        <v>70</v>
      </c>
      <c r="C50" s="732"/>
      <c r="D50" s="733"/>
      <c r="E50" s="733"/>
      <c r="F50" s="733"/>
      <c r="G50" s="733"/>
      <c r="H50" s="572"/>
      <c r="I50" s="572"/>
      <c r="J50" s="572"/>
      <c r="K50" s="572"/>
      <c r="L50" s="630"/>
      <c r="M50" s="572"/>
    </row>
    <row r="51" spans="1:13" ht="12.75" customHeight="1">
      <c r="A51" s="572"/>
      <c r="B51" s="727" t="s">
        <v>27</v>
      </c>
      <c r="C51" s="728"/>
      <c r="D51" s="733"/>
      <c r="E51" s="733"/>
      <c r="F51" s="733"/>
      <c r="G51" s="733"/>
      <c r="H51" s="572"/>
      <c r="I51" s="572"/>
      <c r="J51" s="572"/>
      <c r="K51" s="572"/>
      <c r="L51" s="630"/>
      <c r="M51" s="572"/>
    </row>
    <row r="52" spans="1:13" ht="12.75" customHeight="1">
      <c r="A52" s="734" t="s">
        <v>424</v>
      </c>
      <c r="B52" s="734"/>
      <c r="C52" s="734"/>
      <c r="D52" s="734"/>
      <c r="E52" s="734"/>
      <c r="F52" s="734"/>
      <c r="G52" s="734"/>
      <c r="H52" s="734"/>
      <c r="I52" s="734"/>
      <c r="J52" s="734"/>
      <c r="K52" s="572"/>
      <c r="L52" s="630"/>
      <c r="M52" s="572"/>
    </row>
    <row r="53" spans="1:13">
      <c r="A53" s="572"/>
      <c r="B53" s="572"/>
      <c r="C53" s="572"/>
      <c r="D53" s="572"/>
      <c r="E53" s="572"/>
      <c r="F53" s="572"/>
      <c r="G53" s="572"/>
      <c r="H53" s="572"/>
      <c r="I53" s="572"/>
      <c r="J53" s="572"/>
      <c r="K53" s="572"/>
      <c r="L53" s="630"/>
      <c r="M53" s="572"/>
    </row>
    <row r="54" spans="1:13">
      <c r="A54" s="572"/>
      <c r="B54" s="572"/>
      <c r="C54" s="572"/>
      <c r="D54" s="572"/>
      <c r="E54" s="572"/>
      <c r="F54" s="572"/>
      <c r="G54" s="572"/>
      <c r="H54" s="572"/>
      <c r="I54" s="572"/>
      <c r="J54" s="572"/>
      <c r="K54" s="572"/>
      <c r="L54" s="630"/>
      <c r="M54" s="572"/>
    </row>
    <row r="55" spans="1:13">
      <c r="A55" s="572"/>
      <c r="B55" s="572"/>
      <c r="C55" s="572"/>
      <c r="D55" s="572"/>
      <c r="E55" s="572"/>
      <c r="F55" s="572"/>
      <c r="G55" s="572"/>
      <c r="H55" s="572"/>
      <c r="I55" s="572"/>
      <c r="J55" s="572"/>
      <c r="K55" s="572"/>
      <c r="L55" s="630"/>
      <c r="M55" s="572"/>
    </row>
    <row r="56" spans="1:13">
      <c r="A56" s="572"/>
      <c r="B56" s="572"/>
      <c r="C56" s="572"/>
      <c r="D56" s="572"/>
      <c r="E56" s="572"/>
      <c r="F56" s="572"/>
      <c r="G56" s="572"/>
      <c r="H56" s="572"/>
      <c r="I56" s="572"/>
      <c r="J56" s="572"/>
      <c r="K56" s="572"/>
      <c r="L56" s="630"/>
      <c r="M56" s="572"/>
    </row>
    <row r="57" spans="1:13">
      <c r="A57" s="572"/>
      <c r="B57" s="572"/>
      <c r="C57" s="572"/>
      <c r="D57" s="572"/>
      <c r="E57" s="572"/>
      <c r="F57" s="572"/>
      <c r="G57" s="572"/>
      <c r="H57" s="572"/>
      <c r="I57" s="572"/>
      <c r="J57" s="572"/>
      <c r="K57" s="572"/>
      <c r="L57" s="630"/>
      <c r="M57" s="572"/>
    </row>
    <row r="58" spans="1:13">
      <c r="A58" s="572"/>
      <c r="B58" s="572"/>
      <c r="C58" s="572"/>
      <c r="D58" s="572"/>
      <c r="E58" s="572"/>
      <c r="F58" s="572"/>
      <c r="G58" s="572"/>
      <c r="H58" s="572"/>
      <c r="I58" s="572"/>
      <c r="J58" s="572"/>
      <c r="K58" s="572"/>
      <c r="L58" s="630"/>
      <c r="M58" s="572"/>
    </row>
  </sheetData>
  <mergeCells count="73">
    <mergeCell ref="B35:D35"/>
    <mergeCell ref="E35:G35"/>
    <mergeCell ref="B36:D36"/>
    <mergeCell ref="E36:G36"/>
    <mergeCell ref="B32:D32"/>
    <mergeCell ref="E32:G32"/>
    <mergeCell ref="B33:D33"/>
    <mergeCell ref="E33:G33"/>
    <mergeCell ref="B34:D34"/>
    <mergeCell ref="E34:G34"/>
    <mergeCell ref="E30:G30"/>
    <mergeCell ref="E31:G31"/>
    <mergeCell ref="B1:I1"/>
    <mergeCell ref="B2:I2"/>
    <mergeCell ref="B4:C4"/>
    <mergeCell ref="D4:G4"/>
    <mergeCell ref="B5:C5"/>
    <mergeCell ref="D5:J5"/>
    <mergeCell ref="B8:J8"/>
    <mergeCell ref="B17:E17"/>
    <mergeCell ref="F17:J17"/>
    <mergeCell ref="B30:D30"/>
    <mergeCell ref="L8:M8"/>
    <mergeCell ref="C9:J9"/>
    <mergeCell ref="C10:J10"/>
    <mergeCell ref="C11:J11"/>
    <mergeCell ref="A15:A16"/>
    <mergeCell ref="B15:E15"/>
    <mergeCell ref="F15:J15"/>
    <mergeCell ref="B16:E16"/>
    <mergeCell ref="F16:J16"/>
    <mergeCell ref="A13:A14"/>
    <mergeCell ref="C13:D13"/>
    <mergeCell ref="E13:J13"/>
    <mergeCell ref="C14:D14"/>
    <mergeCell ref="E14:J14"/>
    <mergeCell ref="B12:D12"/>
    <mergeCell ref="E12:J12"/>
    <mergeCell ref="A18:A26"/>
    <mergeCell ref="B18:J18"/>
    <mergeCell ref="B19:D19"/>
    <mergeCell ref="B20:D20"/>
    <mergeCell ref="B21:D21"/>
    <mergeCell ref="B22:D22"/>
    <mergeCell ref="B23:J23"/>
    <mergeCell ref="B24:D24"/>
    <mergeCell ref="B25:D25"/>
    <mergeCell ref="B26:D26"/>
    <mergeCell ref="C39:J39"/>
    <mergeCell ref="B49:C49"/>
    <mergeCell ref="C40:J40"/>
    <mergeCell ref="A27:A29"/>
    <mergeCell ref="B27:J27"/>
    <mergeCell ref="B28:D28"/>
    <mergeCell ref="E28:G28"/>
    <mergeCell ref="B29:D29"/>
    <mergeCell ref="E29:G29"/>
    <mergeCell ref="B41:H41"/>
    <mergeCell ref="I41:J41"/>
    <mergeCell ref="B42:J42"/>
    <mergeCell ref="B31:D31"/>
    <mergeCell ref="A37:A42"/>
    <mergeCell ref="B37:J37"/>
    <mergeCell ref="C38:J38"/>
    <mergeCell ref="A52:J52"/>
    <mergeCell ref="B43:J43"/>
    <mergeCell ref="B44:G44"/>
    <mergeCell ref="B45:G45"/>
    <mergeCell ref="B46:G46"/>
    <mergeCell ref="B47:G47"/>
    <mergeCell ref="B48:C48"/>
    <mergeCell ref="B50:C50"/>
    <mergeCell ref="B51:C51"/>
  </mergeCells>
  <dataValidations count="10">
    <dataValidation type="list" errorStyle="information" allowBlank="1" showInputMessage="1" showErrorMessage="1" error="Varētu būt kļūda" prompt="Izvēlieties no saraksta ietekmes variantu" sqref="C13:D13" xr:uid="{A2328D8E-46BD-4DFD-8AEB-368CE32B84C4}">
      <formula1>#REF!</formula1>
    </dataValidation>
    <dataValidation allowBlank="1" showInputMessage="1" showErrorMessage="1" prompt="Norāda Ministru kabineta vai Saeimas lēmumu, gadu, pasākuma kodu" sqref="B42:J42" xr:uid="{77B8233F-1082-4E89-B0AA-D2E02F66CDD9}"/>
    <dataValidation allowBlank="1" showInputMessage="1" showErrorMessage="1" prompt="Citē atbilstošo vidēja termiņa budžeta ietvara likuma pantu, punktu. " sqref="E12:J12" xr:uid="{5223BF9A-1068-404A-BC3C-369F41211F82}"/>
    <dataValidation allowBlank="1" showInputMessage="1" showErrorMessage="1" prompt="Norāda Valdības rīcības plāna punktu, kura izpildi nodrošinās attiecīgais prioritārais pasākums" sqref="C11:J11" xr:uid="{55EBD86F-0D37-40F7-B5C4-AF6AB6DCEC1B}"/>
    <dataValidation type="custom" errorStyle="information" allowBlank="1" showInputMessage="1" showErrorMessage="1" error="Ir ievadīti vairāk nekā 250 vārdi" prompt="ne vairāk kā 250 vārdu" sqref="C10:J10" xr:uid="{0C7EA003-C55E-44AC-9F8F-35391A8E986F}">
      <formula1>LEN(TRIM(C10))-LEN(SUBSTITUTE(C10," ",""))+1&lt;251</formula1>
    </dataValidation>
    <dataValidation type="custom" errorStyle="information" allowBlank="1" showInputMessage="1" showErrorMessage="1" error="Ir ievadīti vairāk nekā 200 vārdi" prompt="apraksts, ne vairāk kā 200 vārdu" sqref="E13:J14" xr:uid="{D7552B42-5998-4C70-B6D3-4B588456D66F}">
      <formula1>LEN(TRIM(E13))-LEN(SUBSTITUTE(E13," ",""))+1&lt;201</formula1>
    </dataValidation>
    <dataValidation type="custom" errorStyle="information" allowBlank="1" showInputMessage="1" showErrorMessage="1" error="Ir ievadītas vairāk nekā 250 zīmes" prompt="ne vairāk kā 250 zīmju" sqref="C9:J9" xr:uid="{62525ACD-61D0-46C7-B0BF-4EE39D0ECF3B}">
      <formula1>LEN(TRIM(C9))&lt;=250</formula1>
    </dataValidation>
    <dataValidation errorStyle="information" allowBlank="1" showInputMessage="1" showErrorMessage="1" sqref="D5:I5" xr:uid="{6C467A62-191C-46C4-B9EA-08A7A9AD0A24}"/>
    <dataValidation type="whole" errorStyle="information" allowBlank="1" showInputMessage="1" showErrorMessage="1" error="Jāievada skaitlis" sqref="E20:J22" xr:uid="{75627640-4630-4D76-8E6C-95B66328ABF3}">
      <formula1>-1000000000000</formula1>
      <formula2>1000000000000</formula2>
    </dataValidation>
    <dataValidation type="whole" errorStyle="information" allowBlank="1" showInputMessage="1" showErrorMessage="1" error="Jāievada skaitlis" sqref="E24:J25" xr:uid="{DB029F90-8C25-45F3-B6CB-C6BA999C1A36}">
      <formula1>-100000000000000</formula1>
      <formula2>100000000000000</formula2>
    </dataValidation>
  </dataValidations>
  <hyperlinks>
    <hyperlink ref="B55" r:id="rId1" display="Guna.Jermacane@vm.gov.lv" xr:uid="{1AC8711D-2673-4600-BC61-2853C97233E7}"/>
  </hyperlinks>
  <pageMargins left="0.70866141732283472" right="0.70866141732283472" top="0.74803149606299213" bottom="0.74803149606299213" header="0.31496062992125984" footer="0.31496062992125984"/>
  <pageSetup paperSize="9" scale="55"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prompt="Izvēlieties no saraksta atbilstošo variantu" xr:uid="{156F2CCF-638B-4ADB-BB8A-56798AF7864E}">
          <x14:formula1>
            <xm:f>'\\vnozare.pri\vm\Redirect_profiles\VM_Ivita_Lazdina\Desktop\PP\Lāsmas\[VMvestp1_020818_PP_2018-2020_VTMEC (2).xlsx]Šabloni'!#REF!</xm:f>
          </x14:formula1>
          <xm:sqref>I41:J41</xm:sqref>
        </x14:dataValidation>
        <x14:dataValidation type="list" errorStyle="information" allowBlank="1" showInputMessage="1" showErrorMessage="1" error="iespējama kļūda" prompt="Izvēlieties no saraksta iestādi" xr:uid="{B3BE899B-D39F-467E-B064-74E6903F9B80}">
          <x14:formula1>
            <xm:f>'\\vnozare.pri\vm\Redirect_profiles\VM_Ivita_Lazdina\Desktop\PP\Lāsmas\[VMvestp1_020818_PP_2018-2020_VTMEC (2).xlsx]Šabloni'!#REF!</xm:f>
          </x14:formula1>
          <xm:sqref>D4:G4</xm:sqref>
        </x14:dataValidation>
        <x14:dataValidation type="list" errorStyle="information" allowBlank="1" showInputMessage="1" showErrorMessage="1" error="Varētu būt kļūda" prompt="Izvēlieties no saraksta atbilstošo variantu" xr:uid="{8864F519-FD2F-4338-91AC-7720DAB5F187}">
          <x14:formula1>
            <xm:f>'\\vnozare.pri\vm\Redirect_profiles\VM_Ivita_Lazdina\Desktop\PP\Lāsmas\[VMvestp1_020818_PP_2018-2020_VTMEC (2).xlsx]Šabloni'!#REF!</xm:f>
          </x14:formula1>
          <xm:sqref>C14:D14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3183D-B257-4005-9E57-71680F8C77BB}">
  <dimension ref="A1:Q55"/>
  <sheetViews>
    <sheetView topLeftCell="A20" zoomScale="90" zoomScaleNormal="90" workbookViewId="0">
      <selection activeCell="M29" sqref="M29:O29"/>
    </sheetView>
  </sheetViews>
  <sheetFormatPr defaultColWidth="8.85546875" defaultRowHeight="12.75"/>
  <cols>
    <col min="1" max="1" width="3.5703125" style="7" customWidth="1"/>
    <col min="2" max="2" width="25.7109375" style="7" customWidth="1"/>
    <col min="3" max="3" width="13.7109375" style="7" customWidth="1"/>
    <col min="4" max="4" width="5.140625" style="7" customWidth="1"/>
    <col min="5" max="10" width="14.28515625" style="7" customWidth="1"/>
    <col min="11" max="11" width="8.85546875" style="7"/>
    <col min="12" max="12" width="8.85546875" style="8"/>
    <col min="13" max="16384" width="8.85546875" style="7"/>
  </cols>
  <sheetData>
    <row r="1" spans="1:15" hidden="1">
      <c r="A1" s="6" t="s">
        <v>0</v>
      </c>
      <c r="B1" s="6" t="s">
        <v>1</v>
      </c>
      <c r="C1" s="6"/>
      <c r="D1" s="6" t="s">
        <v>2</v>
      </c>
      <c r="E1" s="6" t="s">
        <v>3</v>
      </c>
      <c r="F1" s="6" t="s">
        <v>4</v>
      </c>
      <c r="G1" s="6" t="s">
        <v>5</v>
      </c>
    </row>
    <row r="2" spans="1:15" ht="15.75" customHeight="1">
      <c r="B2" s="267" t="s">
        <v>17</v>
      </c>
      <c r="C2" s="267"/>
      <c r="D2" s="267"/>
      <c r="E2" s="267"/>
      <c r="F2" s="267"/>
      <c r="G2" s="267"/>
      <c r="H2" s="267"/>
      <c r="I2" s="267"/>
      <c r="L2" s="7"/>
      <c r="M2" s="9"/>
    </row>
    <row r="3" spans="1:15" ht="13.5" customHeight="1">
      <c r="A3" s="10"/>
      <c r="B3" s="11"/>
      <c r="C3" s="11"/>
      <c r="D3" s="11"/>
      <c r="E3" s="11"/>
      <c r="F3" s="11"/>
      <c r="G3" s="11"/>
      <c r="H3" s="11"/>
      <c r="I3" s="11"/>
      <c r="L3" s="12"/>
      <c r="M3" s="9"/>
    </row>
    <row r="4" spans="1:15" ht="13.5" customHeight="1">
      <c r="A4" s="10"/>
      <c r="B4" s="268" t="s">
        <v>33</v>
      </c>
      <c r="C4" s="268"/>
      <c r="D4" s="269" t="s">
        <v>30</v>
      </c>
      <c r="E4" s="269"/>
      <c r="F4" s="269"/>
      <c r="G4" s="269"/>
      <c r="L4" s="12"/>
      <c r="M4" s="9"/>
    </row>
    <row r="5" spans="1:15" ht="42.75" customHeight="1">
      <c r="A5" s="10"/>
      <c r="B5" s="270" t="s">
        <v>18</v>
      </c>
      <c r="C5" s="270"/>
      <c r="D5" s="271" t="s">
        <v>167</v>
      </c>
      <c r="E5" s="271"/>
      <c r="F5" s="271"/>
      <c r="G5" s="271"/>
      <c r="H5" s="271"/>
      <c r="I5" s="271"/>
      <c r="J5" s="272"/>
      <c r="L5" s="12"/>
      <c r="M5" s="9"/>
    </row>
    <row r="6" spans="1:15">
      <c r="A6" s="10"/>
      <c r="B6" s="13" t="s">
        <v>10</v>
      </c>
      <c r="C6" s="14" t="s">
        <v>81</v>
      </c>
      <c r="D6" s="15"/>
      <c r="E6" s="15"/>
      <c r="F6" s="15"/>
      <c r="G6" s="15"/>
      <c r="H6" s="15"/>
      <c r="I6" s="15"/>
      <c r="L6" s="12"/>
      <c r="M6" s="9"/>
    </row>
    <row r="7" spans="1:15">
      <c r="A7" s="10"/>
      <c r="B7" s="10"/>
      <c r="C7" s="10"/>
      <c r="D7" s="16"/>
      <c r="E7" s="16"/>
      <c r="F7" s="16"/>
      <c r="L7" s="12"/>
      <c r="M7" s="9"/>
    </row>
    <row r="8" spans="1:15" ht="12.75" customHeight="1">
      <c r="A8" s="17" t="s">
        <v>11</v>
      </c>
      <c r="B8" s="273" t="s">
        <v>19</v>
      </c>
      <c r="C8" s="273"/>
      <c r="D8" s="273"/>
      <c r="E8" s="273"/>
      <c r="F8" s="273"/>
      <c r="G8" s="273"/>
      <c r="H8" s="273"/>
      <c r="I8" s="273"/>
      <c r="J8" s="273"/>
      <c r="L8" s="303" t="s">
        <v>50</v>
      </c>
      <c r="M8" s="280"/>
    </row>
    <row r="9" spans="1:15" ht="139.5" customHeight="1">
      <c r="A9" s="18" t="s">
        <v>38</v>
      </c>
      <c r="B9" s="19" t="s">
        <v>15</v>
      </c>
      <c r="C9" s="195" t="s">
        <v>168</v>
      </c>
      <c r="D9" s="195"/>
      <c r="E9" s="195"/>
      <c r="F9" s="195"/>
      <c r="G9" s="195"/>
      <c r="H9" s="195"/>
      <c r="I9" s="195"/>
      <c r="J9" s="196"/>
      <c r="L9" s="20">
        <f>LEN(TRIM(C9))</f>
        <v>1224</v>
      </c>
      <c r="M9" s="21" t="s">
        <v>31</v>
      </c>
    </row>
    <row r="10" spans="1:15" ht="215.25" customHeight="1">
      <c r="A10" s="22" t="s">
        <v>39</v>
      </c>
      <c r="B10" s="19" t="s">
        <v>16</v>
      </c>
      <c r="C10" s="195" t="s">
        <v>169</v>
      </c>
      <c r="D10" s="195"/>
      <c r="E10" s="195"/>
      <c r="F10" s="195"/>
      <c r="G10" s="195"/>
      <c r="H10" s="195"/>
      <c r="I10" s="195"/>
      <c r="J10" s="196"/>
      <c r="L10" s="23">
        <f>LEN(TRIM(C10))-LEN(SUBSTITUTE(C10," ",""))+1</f>
        <v>179</v>
      </c>
      <c r="M10" s="24" t="s">
        <v>32</v>
      </c>
    </row>
    <row r="11" spans="1:15" ht="14.25" customHeight="1">
      <c r="A11" s="25" t="s">
        <v>40</v>
      </c>
      <c r="B11" s="26" t="s">
        <v>21</v>
      </c>
      <c r="C11" s="309" t="s">
        <v>254</v>
      </c>
      <c r="D11" s="260"/>
      <c r="E11" s="260"/>
      <c r="F11" s="260"/>
      <c r="G11" s="260"/>
      <c r="H11" s="260"/>
      <c r="I11" s="260"/>
      <c r="J11" s="393"/>
      <c r="L11" s="12"/>
      <c r="M11" s="9"/>
    </row>
    <row r="12" spans="1:15" ht="75" customHeight="1">
      <c r="A12" s="18" t="s">
        <v>41</v>
      </c>
      <c r="B12" s="263" t="s">
        <v>28</v>
      </c>
      <c r="C12" s="264"/>
      <c r="D12" s="264"/>
      <c r="E12" s="265" t="s">
        <v>406</v>
      </c>
      <c r="F12" s="266"/>
      <c r="G12" s="266"/>
      <c r="H12" s="266"/>
      <c r="I12" s="266"/>
      <c r="J12" s="266"/>
      <c r="K12" s="27"/>
      <c r="L12" s="9"/>
      <c r="M12" s="9"/>
      <c r="N12" s="28"/>
      <c r="O12" s="28"/>
    </row>
    <row r="13" spans="1:15" ht="66" customHeight="1">
      <c r="A13" s="243" t="s">
        <v>42</v>
      </c>
      <c r="B13" s="19" t="s">
        <v>26</v>
      </c>
      <c r="C13" s="245" t="s">
        <v>34</v>
      </c>
      <c r="D13" s="246"/>
      <c r="E13" s="247" t="s">
        <v>257</v>
      </c>
      <c r="F13" s="248"/>
      <c r="G13" s="248"/>
      <c r="H13" s="248"/>
      <c r="I13" s="248"/>
      <c r="J13" s="249"/>
      <c r="L13" s="29">
        <f>LEN(TRIM(E13))-LEN(SUBSTITUTE(E13," ",""))+1</f>
        <v>50</v>
      </c>
      <c r="M13" s="30" t="s">
        <v>32</v>
      </c>
    </row>
    <row r="14" spans="1:15" ht="25.5">
      <c r="A14" s="244"/>
      <c r="B14" s="19" t="s">
        <v>25</v>
      </c>
      <c r="C14" s="245" t="s">
        <v>29</v>
      </c>
      <c r="D14" s="245"/>
      <c r="E14" s="411" t="s">
        <v>56</v>
      </c>
      <c r="F14" s="250"/>
      <c r="G14" s="250"/>
      <c r="H14" s="250"/>
      <c r="I14" s="250"/>
      <c r="J14" s="251"/>
      <c r="L14" s="23">
        <f>LEN(TRIM(E14))-LEN(SUBSTITUTE(E14," ",""))+1</f>
        <v>1</v>
      </c>
      <c r="M14" s="24" t="s">
        <v>32</v>
      </c>
    </row>
    <row r="15" spans="1:15">
      <c r="A15" s="188" t="s">
        <v>43</v>
      </c>
      <c r="B15" s="253" t="s">
        <v>37</v>
      </c>
      <c r="C15" s="254"/>
      <c r="D15" s="254"/>
      <c r="E15" s="254"/>
      <c r="F15" s="255" t="s">
        <v>36</v>
      </c>
      <c r="G15" s="256"/>
      <c r="H15" s="256"/>
      <c r="I15" s="256"/>
      <c r="J15" s="257"/>
    </row>
    <row r="16" spans="1:15" ht="27" customHeight="1">
      <c r="A16" s="189"/>
      <c r="B16" s="197" t="s">
        <v>56</v>
      </c>
      <c r="C16" s="258"/>
      <c r="D16" s="258"/>
      <c r="E16" s="258"/>
      <c r="F16" s="197" t="s">
        <v>85</v>
      </c>
      <c r="G16" s="197"/>
      <c r="H16" s="197"/>
      <c r="I16" s="197"/>
      <c r="J16" s="197"/>
    </row>
    <row r="17" spans="1:12" ht="12.75" customHeight="1">
      <c r="A17" s="252"/>
      <c r="B17" s="197" t="s">
        <v>56</v>
      </c>
      <c r="C17" s="258"/>
      <c r="D17" s="258"/>
      <c r="E17" s="258"/>
      <c r="F17" s="197" t="s">
        <v>79</v>
      </c>
      <c r="G17" s="197"/>
      <c r="H17" s="197"/>
      <c r="I17" s="197"/>
      <c r="J17" s="197"/>
    </row>
    <row r="18" spans="1:12" hidden="1">
      <c r="A18" s="252"/>
      <c r="B18" s="197" t="s">
        <v>56</v>
      </c>
      <c r="C18" s="258"/>
      <c r="D18" s="258"/>
      <c r="E18" s="258"/>
      <c r="F18" s="197"/>
      <c r="G18" s="197"/>
      <c r="H18" s="197"/>
      <c r="I18" s="197"/>
      <c r="J18" s="197"/>
    </row>
    <row r="19" spans="1:12" hidden="1">
      <c r="A19" s="244"/>
      <c r="B19" s="197"/>
      <c r="C19" s="258"/>
      <c r="D19" s="258"/>
      <c r="E19" s="258"/>
      <c r="F19" s="258"/>
      <c r="G19" s="258"/>
      <c r="H19" s="258"/>
      <c r="I19" s="258"/>
      <c r="J19" s="258"/>
    </row>
    <row r="20" spans="1:12" ht="14.25" customHeight="1">
      <c r="A20" s="188" t="s">
        <v>44</v>
      </c>
      <c r="B20" s="191" t="s">
        <v>7</v>
      </c>
      <c r="C20" s="192"/>
      <c r="D20" s="192"/>
      <c r="E20" s="192"/>
      <c r="F20" s="192"/>
      <c r="G20" s="192"/>
      <c r="H20" s="192"/>
      <c r="I20" s="192"/>
      <c r="J20" s="193"/>
    </row>
    <row r="21" spans="1:12" ht="61.5" customHeight="1">
      <c r="A21" s="189"/>
      <c r="B21" s="219"/>
      <c r="C21" s="219"/>
      <c r="D21" s="219"/>
      <c r="E21" s="31" t="s">
        <v>105</v>
      </c>
      <c r="F21" s="31" t="s">
        <v>117</v>
      </c>
      <c r="G21" s="31" t="s">
        <v>130</v>
      </c>
      <c r="H21" s="32" t="s">
        <v>51</v>
      </c>
      <c r="I21" s="32" t="s">
        <v>52</v>
      </c>
      <c r="J21" s="32" t="s">
        <v>53</v>
      </c>
    </row>
    <row r="22" spans="1:12" ht="15" customHeight="1">
      <c r="A22" s="189"/>
      <c r="B22" s="220" t="s">
        <v>407</v>
      </c>
      <c r="C22" s="221"/>
      <c r="D22" s="222"/>
      <c r="E22" s="33"/>
      <c r="F22" s="33"/>
      <c r="G22" s="33"/>
      <c r="H22" s="34"/>
      <c r="I22" s="34"/>
      <c r="J22" s="35"/>
    </row>
    <row r="23" spans="1:12">
      <c r="A23" s="189"/>
      <c r="B23" s="211" t="s">
        <v>54</v>
      </c>
      <c r="C23" s="211"/>
      <c r="D23" s="212"/>
      <c r="E23" s="36">
        <f>E26+E27</f>
        <v>146915544</v>
      </c>
      <c r="F23" s="36">
        <f t="shared" ref="F23:I23" si="0">F26+F27</f>
        <v>157802494</v>
      </c>
      <c r="G23" s="36">
        <f t="shared" si="0"/>
        <v>167337323</v>
      </c>
      <c r="H23" s="36"/>
      <c r="I23" s="36">
        <f t="shared" si="0"/>
        <v>167337323</v>
      </c>
      <c r="J23" s="36"/>
    </row>
    <row r="24" spans="1:12" ht="12.75" customHeight="1">
      <c r="A24" s="189"/>
      <c r="B24" s="198" t="s">
        <v>55</v>
      </c>
      <c r="C24" s="199"/>
      <c r="D24" s="199"/>
      <c r="E24" s="33">
        <v>0</v>
      </c>
      <c r="F24" s="33">
        <v>0</v>
      </c>
      <c r="G24" s="33">
        <v>0</v>
      </c>
      <c r="H24" s="33"/>
      <c r="I24" s="33">
        <v>0</v>
      </c>
      <c r="J24" s="38"/>
    </row>
    <row r="25" spans="1:12" ht="12.75" customHeight="1">
      <c r="A25" s="189"/>
      <c r="B25" s="198" t="s">
        <v>49</v>
      </c>
      <c r="C25" s="199"/>
      <c r="D25" s="199"/>
      <c r="E25" s="199"/>
      <c r="F25" s="199"/>
      <c r="G25" s="199"/>
      <c r="H25" s="199"/>
      <c r="I25" s="199"/>
      <c r="J25" s="238"/>
    </row>
    <row r="26" spans="1:12" ht="13.5" customHeight="1">
      <c r="A26" s="189"/>
      <c r="B26" s="239" t="s">
        <v>22</v>
      </c>
      <c r="C26" s="239"/>
      <c r="D26" s="240"/>
      <c r="E26" s="33">
        <v>0</v>
      </c>
      <c r="F26" s="33">
        <v>0</v>
      </c>
      <c r="G26" s="33">
        <v>0</v>
      </c>
      <c r="H26" s="33"/>
      <c r="I26" s="40">
        <v>0</v>
      </c>
      <c r="J26" s="38"/>
    </row>
    <row r="27" spans="1:12" ht="13.5" customHeight="1">
      <c r="A27" s="189"/>
      <c r="B27" s="239" t="s">
        <v>6</v>
      </c>
      <c r="C27" s="239"/>
      <c r="D27" s="240"/>
      <c r="E27" s="33">
        <v>146915544</v>
      </c>
      <c r="F27" s="33">
        <v>157802494</v>
      </c>
      <c r="G27" s="33">
        <v>167337323</v>
      </c>
      <c r="H27" s="33"/>
      <c r="I27" s="33">
        <f>G27</f>
        <v>167337323</v>
      </c>
      <c r="J27" s="38"/>
    </row>
    <row r="28" spans="1:12" ht="24" customHeight="1">
      <c r="A28" s="190"/>
      <c r="B28" s="211" t="s">
        <v>131</v>
      </c>
      <c r="C28" s="211"/>
      <c r="D28" s="212"/>
      <c r="E28" s="55" t="s">
        <v>56</v>
      </c>
      <c r="F28" s="55" t="s">
        <v>56</v>
      </c>
      <c r="G28" s="55" t="s">
        <v>56</v>
      </c>
      <c r="H28" s="55"/>
      <c r="I28" s="55" t="s">
        <v>56</v>
      </c>
      <c r="J28" s="56"/>
    </row>
    <row r="29" spans="1:12">
      <c r="A29" s="188" t="s">
        <v>45</v>
      </c>
      <c r="B29" s="213" t="s">
        <v>23</v>
      </c>
      <c r="C29" s="214"/>
      <c r="D29" s="214"/>
      <c r="E29" s="214"/>
      <c r="F29" s="214"/>
      <c r="G29" s="214"/>
      <c r="H29" s="214"/>
      <c r="I29" s="214"/>
      <c r="J29" s="215"/>
    </row>
    <row r="30" spans="1:12" ht="12.75" customHeight="1">
      <c r="A30" s="189"/>
      <c r="B30" s="216" t="s">
        <v>8</v>
      </c>
      <c r="C30" s="217"/>
      <c r="D30" s="218"/>
      <c r="E30" s="216" t="s">
        <v>9</v>
      </c>
      <c r="F30" s="217"/>
      <c r="G30" s="218"/>
      <c r="H30" s="57" t="s">
        <v>105</v>
      </c>
      <c r="I30" s="57" t="s">
        <v>117</v>
      </c>
      <c r="J30" s="57" t="s">
        <v>130</v>
      </c>
    </row>
    <row r="31" spans="1:12" s="101" customFormat="1" ht="27" customHeight="1">
      <c r="A31" s="189"/>
      <c r="B31" s="408" t="s">
        <v>106</v>
      </c>
      <c r="C31" s="409"/>
      <c r="D31" s="410"/>
      <c r="E31" s="408" t="s">
        <v>262</v>
      </c>
      <c r="F31" s="409"/>
      <c r="G31" s="410"/>
      <c r="H31" s="170">
        <v>2</v>
      </c>
      <c r="I31" s="170">
        <v>2</v>
      </c>
      <c r="J31" s="170">
        <v>2</v>
      </c>
      <c r="L31" s="102"/>
    </row>
    <row r="32" spans="1:12" ht="24.75" customHeight="1">
      <c r="A32" s="189"/>
      <c r="B32" s="408" t="s">
        <v>258</v>
      </c>
      <c r="C32" s="409"/>
      <c r="D32" s="410"/>
      <c r="E32" s="408" t="s">
        <v>263</v>
      </c>
      <c r="F32" s="409"/>
      <c r="G32" s="410"/>
      <c r="H32" s="170">
        <v>25</v>
      </c>
      <c r="I32" s="170">
        <v>25</v>
      </c>
      <c r="J32" s="170">
        <v>25</v>
      </c>
    </row>
    <row r="33" spans="1:17" s="66" customFormat="1" ht="26.25" customHeight="1">
      <c r="A33" s="189"/>
      <c r="B33" s="408" t="s">
        <v>259</v>
      </c>
      <c r="C33" s="409"/>
      <c r="D33" s="410"/>
      <c r="E33" s="408" t="s">
        <v>263</v>
      </c>
      <c r="F33" s="409"/>
      <c r="G33" s="410"/>
      <c r="H33" s="170">
        <v>25</v>
      </c>
      <c r="I33" s="170">
        <v>25</v>
      </c>
      <c r="J33" s="170">
        <v>25</v>
      </c>
      <c r="K33" s="279"/>
      <c r="L33" s="280"/>
      <c r="M33" s="280"/>
      <c r="N33" s="280"/>
      <c r="O33" s="280"/>
      <c r="P33" s="280"/>
      <c r="Q33" s="280"/>
    </row>
    <row r="34" spans="1:17" s="66" customFormat="1" ht="24.75" customHeight="1">
      <c r="A34" s="189"/>
      <c r="B34" s="408" t="s">
        <v>260</v>
      </c>
      <c r="C34" s="409"/>
      <c r="D34" s="410"/>
      <c r="E34" s="408" t="s">
        <v>264</v>
      </c>
      <c r="F34" s="409"/>
      <c r="G34" s="410"/>
      <c r="H34" s="170">
        <v>73552</v>
      </c>
      <c r="I34" s="170">
        <v>77106</v>
      </c>
      <c r="J34" s="170">
        <v>80769</v>
      </c>
      <c r="K34" s="279"/>
      <c r="L34" s="280"/>
      <c r="M34" s="280"/>
      <c r="N34" s="280"/>
      <c r="O34" s="280"/>
      <c r="P34" s="280"/>
      <c r="Q34" s="280"/>
    </row>
    <row r="35" spans="1:17" s="66" customFormat="1" ht="52.5" customHeight="1">
      <c r="A35" s="189"/>
      <c r="B35" s="408" t="s">
        <v>265</v>
      </c>
      <c r="C35" s="409"/>
      <c r="D35" s="410"/>
      <c r="E35" s="281" t="s">
        <v>267</v>
      </c>
      <c r="F35" s="282"/>
      <c r="G35" s="283"/>
      <c r="H35" s="171">
        <v>100</v>
      </c>
      <c r="I35" s="171">
        <v>100</v>
      </c>
      <c r="J35" s="171">
        <v>100</v>
      </c>
      <c r="K35" s="28"/>
      <c r="L35" s="105"/>
      <c r="M35" s="28"/>
    </row>
    <row r="36" spans="1:17" s="66" customFormat="1" ht="54" customHeight="1">
      <c r="A36" s="75"/>
      <c r="B36" s="281" t="s">
        <v>266</v>
      </c>
      <c r="C36" s="282"/>
      <c r="D36" s="283"/>
      <c r="E36" s="281" t="s">
        <v>268</v>
      </c>
      <c r="F36" s="282"/>
      <c r="G36" s="283"/>
      <c r="H36" s="171">
        <v>100</v>
      </c>
      <c r="I36" s="171">
        <v>100</v>
      </c>
      <c r="J36" s="171">
        <v>100</v>
      </c>
      <c r="K36" s="28"/>
      <c r="L36" s="105"/>
      <c r="M36" s="28"/>
    </row>
    <row r="37" spans="1:17" s="66" customFormat="1" ht="90" customHeight="1">
      <c r="A37" s="75"/>
      <c r="B37" s="281" t="s">
        <v>269</v>
      </c>
      <c r="C37" s="282"/>
      <c r="D37" s="283"/>
      <c r="E37" s="281" t="s">
        <v>270</v>
      </c>
      <c r="F37" s="282"/>
      <c r="G37" s="283"/>
      <c r="H37" s="171">
        <v>100</v>
      </c>
      <c r="I37" s="171">
        <v>100</v>
      </c>
      <c r="J37" s="171">
        <v>100</v>
      </c>
      <c r="K37" s="28"/>
      <c r="L37" s="105"/>
      <c r="M37" s="28"/>
    </row>
    <row r="38" spans="1:17" s="66" customFormat="1" ht="27.75" customHeight="1">
      <c r="A38" s="75"/>
      <c r="B38" s="281" t="s">
        <v>271</v>
      </c>
      <c r="C38" s="282"/>
      <c r="D38" s="283"/>
      <c r="E38" s="281" t="s">
        <v>272</v>
      </c>
      <c r="F38" s="282"/>
      <c r="G38" s="283"/>
      <c r="H38" s="171">
        <v>137116</v>
      </c>
      <c r="I38" s="171">
        <v>137116</v>
      </c>
      <c r="J38" s="171">
        <v>137116</v>
      </c>
      <c r="K38" s="28"/>
      <c r="L38" s="105"/>
      <c r="M38" s="28"/>
    </row>
    <row r="39" spans="1:17" ht="25.5" customHeight="1">
      <c r="A39" s="188" t="s">
        <v>46</v>
      </c>
      <c r="B39" s="191" t="s">
        <v>24</v>
      </c>
      <c r="C39" s="192"/>
      <c r="D39" s="192"/>
      <c r="E39" s="192"/>
      <c r="F39" s="192"/>
      <c r="G39" s="192"/>
      <c r="H39" s="192"/>
      <c r="I39" s="192"/>
      <c r="J39" s="193"/>
    </row>
    <row r="40" spans="1:17">
      <c r="A40" s="189"/>
      <c r="B40" s="60" t="s">
        <v>13</v>
      </c>
      <c r="C40" s="194"/>
      <c r="D40" s="195"/>
      <c r="E40" s="195"/>
      <c r="F40" s="195"/>
      <c r="G40" s="195"/>
      <c r="H40" s="195"/>
      <c r="I40" s="195"/>
      <c r="J40" s="196"/>
    </row>
    <row r="41" spans="1:17">
      <c r="A41" s="189"/>
      <c r="B41" s="60" t="s">
        <v>14</v>
      </c>
      <c r="C41" s="197"/>
      <c r="D41" s="197"/>
      <c r="E41" s="197"/>
      <c r="F41" s="197"/>
      <c r="G41" s="197"/>
      <c r="H41" s="197"/>
      <c r="I41" s="197"/>
      <c r="J41" s="197"/>
    </row>
    <row r="42" spans="1:17" ht="24.75" customHeight="1">
      <c r="A42" s="189"/>
      <c r="B42" s="60" t="s">
        <v>12</v>
      </c>
      <c r="C42" s="197"/>
      <c r="D42" s="197"/>
      <c r="E42" s="197"/>
      <c r="F42" s="197"/>
      <c r="G42" s="197"/>
      <c r="H42" s="197"/>
      <c r="I42" s="197"/>
      <c r="J42" s="197"/>
    </row>
    <row r="43" spans="1:17">
      <c r="A43" s="189"/>
      <c r="B43" s="198" t="s">
        <v>48</v>
      </c>
      <c r="C43" s="199"/>
      <c r="D43" s="199"/>
      <c r="E43" s="199"/>
      <c r="F43" s="199"/>
      <c r="G43" s="199"/>
      <c r="H43" s="199"/>
      <c r="I43" s="200"/>
      <c r="J43" s="201"/>
    </row>
    <row r="44" spans="1:17" ht="24" customHeight="1">
      <c r="A44" s="190"/>
      <c r="B44" s="202"/>
      <c r="C44" s="203"/>
      <c r="D44" s="203"/>
      <c r="E44" s="203"/>
      <c r="F44" s="203"/>
      <c r="G44" s="203"/>
      <c r="H44" s="203"/>
      <c r="I44" s="203"/>
      <c r="J44" s="204"/>
    </row>
    <row r="45" spans="1:17" ht="51" customHeight="1">
      <c r="A45" s="119" t="s">
        <v>47</v>
      </c>
      <c r="B45" s="181" t="s">
        <v>413</v>
      </c>
      <c r="C45" s="182"/>
      <c r="D45" s="182"/>
      <c r="E45" s="182"/>
      <c r="F45" s="182"/>
      <c r="G45" s="182"/>
      <c r="H45" s="182"/>
      <c r="I45" s="182"/>
      <c r="J45" s="183"/>
    </row>
    <row r="46" spans="1:17" ht="23.25" customHeight="1">
      <c r="B46" s="184" t="s">
        <v>65</v>
      </c>
      <c r="C46" s="184"/>
      <c r="D46" s="184"/>
      <c r="E46" s="184"/>
      <c r="F46" s="185"/>
      <c r="G46" s="185"/>
    </row>
    <row r="47" spans="1:17" ht="23.25" customHeight="1">
      <c r="B47" s="184" t="s">
        <v>122</v>
      </c>
      <c r="C47" s="184"/>
      <c r="D47" s="184"/>
      <c r="E47" s="184"/>
      <c r="F47" s="185"/>
      <c r="G47" s="185"/>
    </row>
    <row r="48" spans="1:17">
      <c r="B48" s="186" t="s">
        <v>20</v>
      </c>
      <c r="C48" s="186"/>
      <c r="D48" s="186"/>
      <c r="E48" s="186"/>
      <c r="F48" s="276"/>
      <c r="G48" s="276"/>
    </row>
    <row r="49" spans="2:7">
      <c r="B49" s="277" t="s">
        <v>68</v>
      </c>
      <c r="C49" s="277"/>
      <c r="D49" s="277"/>
      <c r="E49" s="277"/>
      <c r="F49" s="278"/>
      <c r="G49" s="278"/>
    </row>
    <row r="50" spans="2:7" ht="12.75" customHeight="1">
      <c r="B50" s="186" t="s">
        <v>410</v>
      </c>
      <c r="C50" s="186"/>
      <c r="D50" s="186"/>
      <c r="E50" s="186"/>
      <c r="F50" s="276"/>
      <c r="G50" s="276"/>
    </row>
    <row r="51" spans="2:7">
      <c r="B51" s="274"/>
      <c r="C51" s="275"/>
      <c r="D51" s="65"/>
      <c r="E51" s="65"/>
      <c r="F51" s="65"/>
      <c r="G51" s="65"/>
    </row>
    <row r="52" spans="2:7">
      <c r="B52" s="186" t="s">
        <v>411</v>
      </c>
      <c r="C52" s="276"/>
      <c r="D52" s="65"/>
      <c r="E52" s="65"/>
      <c r="F52" s="65"/>
      <c r="G52" s="65"/>
    </row>
    <row r="53" spans="2:7">
      <c r="B53" s="274" t="s">
        <v>69</v>
      </c>
      <c r="C53" s="275"/>
      <c r="D53" s="65"/>
      <c r="E53" s="65"/>
      <c r="F53" s="65"/>
      <c r="G53" s="65"/>
    </row>
    <row r="54" spans="2:7" ht="12.75" customHeight="1">
      <c r="B54" s="186" t="s">
        <v>27</v>
      </c>
      <c r="C54" s="276"/>
      <c r="D54" s="65"/>
      <c r="E54" s="65"/>
      <c r="F54" s="65"/>
      <c r="G54" s="65"/>
    </row>
    <row r="55" spans="2:7">
      <c r="C55" s="172"/>
    </row>
  </sheetData>
  <mergeCells count="78">
    <mergeCell ref="B2:I2"/>
    <mergeCell ref="B4:C4"/>
    <mergeCell ref="D4:G4"/>
    <mergeCell ref="B5:C5"/>
    <mergeCell ref="D5:J5"/>
    <mergeCell ref="L8:M8"/>
    <mergeCell ref="C9:J9"/>
    <mergeCell ref="C10:J10"/>
    <mergeCell ref="C11:J11"/>
    <mergeCell ref="B12:D12"/>
    <mergeCell ref="E12:J12"/>
    <mergeCell ref="B8:J8"/>
    <mergeCell ref="A15:A19"/>
    <mergeCell ref="B15:E15"/>
    <mergeCell ref="F15:J15"/>
    <mergeCell ref="B17:E17"/>
    <mergeCell ref="F17:J17"/>
    <mergeCell ref="F16:J16"/>
    <mergeCell ref="B18:E18"/>
    <mergeCell ref="F18:J18"/>
    <mergeCell ref="B19:E19"/>
    <mergeCell ref="F19:J19"/>
    <mergeCell ref="A13:A14"/>
    <mergeCell ref="C13:D13"/>
    <mergeCell ref="E13:J13"/>
    <mergeCell ref="C14:D14"/>
    <mergeCell ref="E14:J14"/>
    <mergeCell ref="A20:A28"/>
    <mergeCell ref="B20:J20"/>
    <mergeCell ref="B21:D21"/>
    <mergeCell ref="B22:D22"/>
    <mergeCell ref="B23:D23"/>
    <mergeCell ref="B24:D24"/>
    <mergeCell ref="A29:A35"/>
    <mergeCell ref="B29:J29"/>
    <mergeCell ref="B30:D30"/>
    <mergeCell ref="E30:G30"/>
    <mergeCell ref="B31:D31"/>
    <mergeCell ref="E31:G31"/>
    <mergeCell ref="K33:Q33"/>
    <mergeCell ref="B35:D35"/>
    <mergeCell ref="E35:G35"/>
    <mergeCell ref="B25:J25"/>
    <mergeCell ref="B26:D26"/>
    <mergeCell ref="B27:D27"/>
    <mergeCell ref="B28:D28"/>
    <mergeCell ref="K34:Q34"/>
    <mergeCell ref="A39:A44"/>
    <mergeCell ref="B39:J39"/>
    <mergeCell ref="C40:J40"/>
    <mergeCell ref="C41:J41"/>
    <mergeCell ref="C42:J42"/>
    <mergeCell ref="B43:H43"/>
    <mergeCell ref="I43:J43"/>
    <mergeCell ref="B44:J44"/>
    <mergeCell ref="B47:G47"/>
    <mergeCell ref="B48:G48"/>
    <mergeCell ref="B32:D32"/>
    <mergeCell ref="E32:G32"/>
    <mergeCell ref="B33:D33"/>
    <mergeCell ref="E33:G33"/>
    <mergeCell ref="E38:G38"/>
    <mergeCell ref="B51:C51"/>
    <mergeCell ref="B52:C52"/>
    <mergeCell ref="B53:C53"/>
    <mergeCell ref="B54:C54"/>
    <mergeCell ref="B16:E16"/>
    <mergeCell ref="B49:G49"/>
    <mergeCell ref="B50:G50"/>
    <mergeCell ref="B34:D34"/>
    <mergeCell ref="E34:G34"/>
    <mergeCell ref="B36:D36"/>
    <mergeCell ref="E36:G36"/>
    <mergeCell ref="B37:D37"/>
    <mergeCell ref="E37:G37"/>
    <mergeCell ref="B38:D38"/>
    <mergeCell ref="B45:J45"/>
    <mergeCell ref="B46:G46"/>
  </mergeCells>
  <dataValidations count="9">
    <dataValidation allowBlank="1" showInputMessage="1" showErrorMessage="1" prompt="Norāda Ministru kabineta vai Saeimas lēmumu, gadu, pasākuma kodu" sqref="B44:J44" xr:uid="{6601A61A-5658-427D-8D43-EF392A7B662A}"/>
    <dataValidation allowBlank="1" showInputMessage="1" showErrorMessage="1" prompt="Citē atbilstošo vidēja termiņa budžeta ietvara likuma pantu, punktu. " sqref="E12:J12" xr:uid="{BBFDF888-C98B-4F55-9F60-BAA638B3038E}"/>
    <dataValidation allowBlank="1" showInputMessage="1" showErrorMessage="1" prompt="Norāda Valdības rīcības plāna punktu, kura izpildi nodrošinās attiecīgais prioritārais pasākums" sqref="C11:J11" xr:uid="{53E35B7D-8738-4F15-9CB5-8C3B9ABE602B}"/>
    <dataValidation type="custom" errorStyle="information" allowBlank="1" showInputMessage="1" showErrorMessage="1" error="Ir ievadīti vairāk nekā 250 vārdi" prompt="ne vairāk kā 250 vārdu" sqref="C10:J10" xr:uid="{1D625D90-110A-4CC1-88F6-40591506B20B}">
      <formula1>LEN(TRIM(C10))-LEN(SUBSTITUTE(C10," ",""))+1&lt;251</formula1>
    </dataValidation>
    <dataValidation type="custom" errorStyle="information" allowBlank="1" showInputMessage="1" showErrorMessage="1" error="Ir ievadīti vairāk nekā 200 vārdi" prompt="apraksts, ne vairāk kā 200 vārdu" sqref="E13:J14" xr:uid="{12F9E060-DB61-412B-85F4-B42EFED348AE}">
      <formula1>LEN(TRIM(E13))-LEN(SUBSTITUTE(E13," ",""))+1&lt;201</formula1>
    </dataValidation>
    <dataValidation type="custom" errorStyle="information" allowBlank="1" showInputMessage="1" showErrorMessage="1" error="Ir ievadītas vairāk nekā 250 zīmes" prompt="ne vairāk kā 250 zīmju" sqref="C9:J9" xr:uid="{82A896DC-4338-411E-94BE-1C897B90F78D}">
      <formula1>LEN(TRIM(C9))&lt;=250</formula1>
    </dataValidation>
    <dataValidation errorStyle="information" allowBlank="1" showInputMessage="1" showErrorMessage="1" sqref="D5:I5" xr:uid="{AC4A0574-7BDA-429E-85AA-D95D2F709EE4}"/>
    <dataValidation type="whole" errorStyle="information" allowBlank="1" showInputMessage="1" showErrorMessage="1" error="Jāievada skaitlis" sqref="E22:J24" xr:uid="{C5D30DB0-03F8-45C0-842D-065DDFE76660}">
      <formula1>-1000000000000</formula1>
      <formula2>1000000000000</formula2>
    </dataValidation>
    <dataValidation type="whole" errorStyle="information" allowBlank="1" showInputMessage="1" showErrorMessage="1" error="Jāievada skaitlis" sqref="E26:J27" xr:uid="{296F8374-D210-4042-B567-FC18ABC82AE6}">
      <formula1>-100000000000000</formula1>
      <formula2>100000000000000</formula2>
    </dataValidation>
  </dataValidations>
  <pageMargins left="0.70866141732283472" right="0.70866141732283472" top="0.74803149606299213" bottom="0.74803149606299213"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Varētu būt kļūda" prompt="Izvēlieties no saraksta ietekmes variantu" xr:uid="{62BD1F3F-38AE-4240-B0CC-C5BB3FD619D5}">
          <x14:formula1>
            <xm:f>'\\vnozare.pri\vm\Redirect_profiles\VM_Sandra_Kasparenko\My Documents\Budzets_2019\Budzeta_projekts\Prioritarie_pasakumi_2019-2021\no_iestadem\NVD\PRECIZETS 30.07.2018\[PP_2019-2021_veidlapas-1_prioritate.xlsx]Šabloni'!#REF!</xm:f>
          </x14:formula1>
          <xm:sqref>C13:D13</xm:sqref>
        </x14:dataValidation>
        <x14:dataValidation type="list" errorStyle="information" allowBlank="1" showInputMessage="1" showErrorMessage="1" error="Varētu būt kļūda" prompt="Izvēlieties no saraksta atbilstošo variantu" xr:uid="{D1819429-5612-4430-AE5A-E02D7FA0697F}">
          <x14:formula1>
            <xm:f>'\\vnozare.pri\vm\Redirect_profiles\VM_Sandra_Kasparenko\My Documents\Budzets_2019\Budzeta_projekts\Prioritarie_pasakumi_2019-2021\no_iestadem\NVD\PRECIZETS 30.07.2018\[PP_2019-2021_veidlapas-1_prioritate.xlsx]Šabloni'!#REF!</xm:f>
          </x14:formula1>
          <xm:sqref>C14:D14</xm:sqref>
        </x14:dataValidation>
        <x14:dataValidation type="list" errorStyle="information" allowBlank="1" showInputMessage="1" showErrorMessage="1" error="iespējama kļūda" prompt="Izvēlieties no saraksta iestādi" xr:uid="{78455BCF-1279-4583-8B85-BD1594CE411B}">
          <x14:formula1>
            <xm:f>'\\vnozare.pri\vm\Redirect_profiles\VM_Sandra_Kasparenko\My Documents\Budzets_2019\Budzeta_projekts\Prioritarie_pasakumi_2019-2021\no_iestadem\NVD\PRECIZETS 30.07.2018\[PP_2019-2021_veidlapas-1_prioritate.xlsx]Šabloni'!#REF!</xm:f>
          </x14:formula1>
          <xm:sqref>D4:G4</xm:sqref>
        </x14:dataValidation>
        <x14:dataValidation type="list" allowBlank="1" showInputMessage="1" showErrorMessage="1" prompt="Izvēlieties no saraksta atbilstošo variantu" xr:uid="{73BAFE98-0179-45A7-9A68-13AE2217A88F}">
          <x14:formula1>
            <xm:f>'\\vnozare.pri\vm\Redirect_profiles\VM_Sandra_Kasparenko\My Documents\Budzets_2019\Budzeta_projekts\Prioritarie_pasakumi_2019-2021\no_iestadem\NVD\PRECIZETS 30.07.2018\[PP_2019-2021_veidlapas-1_prioritate.xlsx]Šabloni'!#REF!</xm:f>
          </x14:formula1>
          <xm:sqref>I43:J43</xm:sqref>
        </x14:dataValidation>
        <x14:dataValidation type="list" allowBlank="1" showInputMessage="1" showErrorMessage="1" prompt="Izvēlieties no saraksta veicamo darbību" xr:uid="{2ABA53FB-A16F-41B5-B604-1A00A2534C0A}">
          <x14:formula1>
            <xm:f>'\\vnozare.pri\vm\Redirect_profiles\VM_Sandra_Kasparenko\My Documents\Budzets_2019\Budzeta_projekts\Prioritarie_pasakumi_2019-2021\no_iestadem\NVD\PRECIZETS 30.07.2018\[PP_2019-2021_veidlapas-1_prioritate.xlsx]Šabloni'!#REF!</xm:f>
          </x14:formula1>
          <xm:sqref>C41:J41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28A52-0F13-42C6-A3B1-68B4A34B6F57}">
  <dimension ref="A1:O56"/>
  <sheetViews>
    <sheetView topLeftCell="A32" workbookViewId="0">
      <selection activeCell="M29" sqref="M29:O29"/>
    </sheetView>
  </sheetViews>
  <sheetFormatPr defaultColWidth="8.85546875" defaultRowHeight="12.75"/>
  <cols>
    <col min="1" max="1" width="3.5703125" style="7" customWidth="1"/>
    <col min="2" max="2" width="25.7109375" style="7" customWidth="1"/>
    <col min="3" max="3" width="13.7109375" style="7" customWidth="1"/>
    <col min="4" max="4" width="5.140625" style="7" customWidth="1"/>
    <col min="5" max="10" width="14.28515625" style="7" customWidth="1"/>
    <col min="11" max="11" width="8.85546875" style="7"/>
    <col min="12" max="12" width="8.85546875" style="8"/>
    <col min="13" max="16384" width="8.85546875" style="7"/>
  </cols>
  <sheetData>
    <row r="1" spans="1:15" hidden="1">
      <c r="A1" s="6" t="s">
        <v>0</v>
      </c>
      <c r="B1" s="6" t="s">
        <v>1</v>
      </c>
      <c r="C1" s="6"/>
      <c r="D1" s="6" t="s">
        <v>2</v>
      </c>
      <c r="E1" s="6" t="s">
        <v>3</v>
      </c>
      <c r="F1" s="6" t="s">
        <v>4</v>
      </c>
      <c r="G1" s="6" t="s">
        <v>5</v>
      </c>
    </row>
    <row r="2" spans="1:15" ht="15.75" customHeight="1">
      <c r="B2" s="267" t="s">
        <v>17</v>
      </c>
      <c r="C2" s="267"/>
      <c r="D2" s="267"/>
      <c r="E2" s="267"/>
      <c r="F2" s="267"/>
      <c r="G2" s="267"/>
      <c r="H2" s="267"/>
      <c r="I2" s="267"/>
      <c r="L2" s="7"/>
      <c r="M2" s="9"/>
    </row>
    <row r="3" spans="1:15" ht="13.5" customHeight="1">
      <c r="A3" s="10"/>
      <c r="B3" s="11"/>
      <c r="C3" s="11"/>
      <c r="D3" s="11"/>
      <c r="E3" s="11"/>
      <c r="F3" s="11"/>
      <c r="G3" s="11"/>
      <c r="H3" s="11"/>
      <c r="I3" s="11"/>
      <c r="L3" s="12"/>
      <c r="M3" s="9"/>
    </row>
    <row r="4" spans="1:15" ht="13.5" customHeight="1">
      <c r="A4" s="10"/>
      <c r="B4" s="268" t="s">
        <v>33</v>
      </c>
      <c r="C4" s="268"/>
      <c r="D4" s="269" t="s">
        <v>30</v>
      </c>
      <c r="E4" s="269"/>
      <c r="F4" s="269"/>
      <c r="G4" s="269"/>
      <c r="L4" s="12"/>
      <c r="M4" s="9"/>
    </row>
    <row r="5" spans="1:15" ht="28.5" customHeight="1">
      <c r="A5" s="10"/>
      <c r="B5" s="270" t="s">
        <v>18</v>
      </c>
      <c r="C5" s="270"/>
      <c r="D5" s="271" t="s">
        <v>205</v>
      </c>
      <c r="E5" s="271"/>
      <c r="F5" s="271"/>
      <c r="G5" s="271"/>
      <c r="H5" s="271"/>
      <c r="I5" s="271"/>
      <c r="J5" s="272"/>
      <c r="L5" s="12"/>
      <c r="M5" s="9"/>
    </row>
    <row r="6" spans="1:15">
      <c r="A6" s="10"/>
      <c r="B6" s="13" t="s">
        <v>10</v>
      </c>
      <c r="C6" s="14" t="s">
        <v>278</v>
      </c>
      <c r="D6" s="15"/>
      <c r="E6" s="15"/>
      <c r="F6" s="15"/>
      <c r="G6" s="15"/>
      <c r="H6" s="15"/>
      <c r="I6" s="15"/>
      <c r="L6" s="12"/>
      <c r="M6" s="9"/>
    </row>
    <row r="7" spans="1:15">
      <c r="A7" s="10"/>
      <c r="B7" s="10"/>
      <c r="C7" s="10"/>
      <c r="D7" s="16"/>
      <c r="E7" s="16"/>
      <c r="F7" s="16"/>
      <c r="L7" s="12"/>
      <c r="M7" s="9"/>
    </row>
    <row r="8" spans="1:15" ht="12.75" customHeight="1">
      <c r="A8" s="17" t="s">
        <v>11</v>
      </c>
      <c r="B8" s="273" t="s">
        <v>19</v>
      </c>
      <c r="C8" s="273"/>
      <c r="D8" s="273"/>
      <c r="E8" s="273"/>
      <c r="F8" s="273"/>
      <c r="G8" s="273"/>
      <c r="H8" s="273"/>
      <c r="I8" s="273"/>
      <c r="J8" s="273"/>
      <c r="L8" s="303" t="s">
        <v>50</v>
      </c>
      <c r="M8" s="280"/>
    </row>
    <row r="9" spans="1:15" ht="39.75" customHeight="1">
      <c r="A9" s="18" t="s">
        <v>38</v>
      </c>
      <c r="B9" s="19" t="s">
        <v>15</v>
      </c>
      <c r="C9" s="195" t="s">
        <v>206</v>
      </c>
      <c r="D9" s="195"/>
      <c r="E9" s="195"/>
      <c r="F9" s="195"/>
      <c r="G9" s="195"/>
      <c r="H9" s="195"/>
      <c r="I9" s="195"/>
      <c r="J9" s="196"/>
      <c r="L9" s="20">
        <f>LEN(TRIM(C9))</f>
        <v>293</v>
      </c>
      <c r="M9" s="21" t="s">
        <v>31</v>
      </c>
    </row>
    <row r="10" spans="1:15" ht="104.25" customHeight="1">
      <c r="A10" s="22" t="s">
        <v>39</v>
      </c>
      <c r="B10" s="19" t="s">
        <v>16</v>
      </c>
      <c r="C10" s="195" t="s">
        <v>207</v>
      </c>
      <c r="D10" s="195"/>
      <c r="E10" s="195"/>
      <c r="F10" s="195"/>
      <c r="G10" s="195"/>
      <c r="H10" s="195"/>
      <c r="I10" s="195"/>
      <c r="J10" s="196"/>
      <c r="L10" s="23">
        <f>LEN(TRIM(C10))-LEN(SUBSTITUTE(C10," ",""))+1</f>
        <v>101</v>
      </c>
      <c r="M10" s="24" t="s">
        <v>32</v>
      </c>
    </row>
    <row r="11" spans="1:15" ht="14.25" customHeight="1">
      <c r="A11" s="25" t="s">
        <v>40</v>
      </c>
      <c r="B11" s="26" t="s">
        <v>21</v>
      </c>
      <c r="C11" s="309" t="s">
        <v>208</v>
      </c>
      <c r="D11" s="260"/>
      <c r="E11" s="260"/>
      <c r="F11" s="260"/>
      <c r="G11" s="260"/>
      <c r="H11" s="260"/>
      <c r="I11" s="260"/>
      <c r="J11" s="393"/>
      <c r="L11" s="12"/>
      <c r="M11" s="9"/>
    </row>
    <row r="12" spans="1:15" ht="78" customHeight="1">
      <c r="A12" s="18" t="s">
        <v>41</v>
      </c>
      <c r="B12" s="263" t="s">
        <v>28</v>
      </c>
      <c r="C12" s="264"/>
      <c r="D12" s="264"/>
      <c r="E12" s="265" t="s">
        <v>406</v>
      </c>
      <c r="F12" s="266"/>
      <c r="G12" s="266"/>
      <c r="H12" s="266"/>
      <c r="I12" s="266"/>
      <c r="J12" s="266"/>
      <c r="K12" s="27"/>
      <c r="L12" s="9"/>
      <c r="M12" s="9"/>
      <c r="N12" s="28"/>
      <c r="O12" s="28"/>
    </row>
    <row r="13" spans="1:15" ht="202.5" customHeight="1">
      <c r="A13" s="243" t="s">
        <v>42</v>
      </c>
      <c r="B13" s="19" t="s">
        <v>26</v>
      </c>
      <c r="C13" s="245" t="s">
        <v>34</v>
      </c>
      <c r="D13" s="246"/>
      <c r="E13" s="247" t="s">
        <v>415</v>
      </c>
      <c r="F13" s="248"/>
      <c r="G13" s="248"/>
      <c r="H13" s="248"/>
      <c r="I13" s="248"/>
      <c r="J13" s="249"/>
      <c r="L13" s="29">
        <f>LEN(TRIM(E13))-LEN(SUBSTITUTE(E13," ",""))+1</f>
        <v>208</v>
      </c>
      <c r="M13" s="30" t="s">
        <v>32</v>
      </c>
    </row>
    <row r="14" spans="1:15" ht="29.25" customHeight="1">
      <c r="A14" s="244"/>
      <c r="B14" s="19" t="s">
        <v>25</v>
      </c>
      <c r="C14" s="245" t="s">
        <v>29</v>
      </c>
      <c r="D14" s="245"/>
      <c r="E14" s="247" t="s">
        <v>56</v>
      </c>
      <c r="F14" s="250"/>
      <c r="G14" s="250"/>
      <c r="H14" s="250"/>
      <c r="I14" s="250"/>
      <c r="J14" s="251"/>
      <c r="L14" s="23">
        <f>LEN(TRIM(E14))-LEN(SUBSTITUTE(E14," ",""))+1</f>
        <v>1</v>
      </c>
      <c r="M14" s="24" t="s">
        <v>32</v>
      </c>
    </row>
    <row r="15" spans="1:15" ht="38.25" customHeight="1">
      <c r="A15" s="188" t="s">
        <v>43</v>
      </c>
      <c r="B15" s="253" t="s">
        <v>37</v>
      </c>
      <c r="C15" s="254"/>
      <c r="D15" s="254"/>
      <c r="E15" s="254"/>
      <c r="F15" s="255" t="s">
        <v>36</v>
      </c>
      <c r="G15" s="256"/>
      <c r="H15" s="256"/>
      <c r="I15" s="256"/>
      <c r="J15" s="257"/>
    </row>
    <row r="16" spans="1:15" ht="27" customHeight="1">
      <c r="A16" s="189"/>
      <c r="B16" s="197" t="s">
        <v>56</v>
      </c>
      <c r="C16" s="258"/>
      <c r="D16" s="258"/>
      <c r="E16" s="258"/>
      <c r="F16" s="197" t="s">
        <v>85</v>
      </c>
      <c r="G16" s="197"/>
      <c r="H16" s="197"/>
      <c r="I16" s="197"/>
      <c r="J16" s="197"/>
    </row>
    <row r="17" spans="1:10" ht="12.75" customHeight="1">
      <c r="A17" s="252"/>
      <c r="B17" s="197" t="s">
        <v>56</v>
      </c>
      <c r="C17" s="258"/>
      <c r="D17" s="258"/>
      <c r="E17" s="258"/>
      <c r="F17" s="197" t="s">
        <v>79</v>
      </c>
      <c r="G17" s="197"/>
      <c r="H17" s="197"/>
      <c r="I17" s="197"/>
      <c r="J17" s="197"/>
    </row>
    <row r="18" spans="1:10" hidden="1">
      <c r="A18" s="252"/>
      <c r="B18" s="197" t="s">
        <v>56</v>
      </c>
      <c r="C18" s="258"/>
      <c r="D18" s="258"/>
      <c r="E18" s="258"/>
      <c r="F18" s="197"/>
      <c r="G18" s="197"/>
      <c r="H18" s="197"/>
      <c r="I18" s="197"/>
      <c r="J18" s="197"/>
    </row>
    <row r="19" spans="1:10" hidden="1">
      <c r="A19" s="244"/>
      <c r="B19" s="197"/>
      <c r="C19" s="258"/>
      <c r="D19" s="258"/>
      <c r="E19" s="258"/>
      <c r="F19" s="258"/>
      <c r="G19" s="258"/>
      <c r="H19" s="258"/>
      <c r="I19" s="258"/>
      <c r="J19" s="258"/>
    </row>
    <row r="20" spans="1:10" ht="14.25" customHeight="1">
      <c r="A20" s="188" t="s">
        <v>44</v>
      </c>
      <c r="B20" s="191" t="s">
        <v>7</v>
      </c>
      <c r="C20" s="192"/>
      <c r="D20" s="192"/>
      <c r="E20" s="192"/>
      <c r="F20" s="192"/>
      <c r="G20" s="192"/>
      <c r="H20" s="192"/>
      <c r="I20" s="192"/>
      <c r="J20" s="193"/>
    </row>
    <row r="21" spans="1:10" ht="61.5" customHeight="1">
      <c r="A21" s="189"/>
      <c r="B21" s="219"/>
      <c r="C21" s="219"/>
      <c r="D21" s="219"/>
      <c r="E21" s="31" t="s">
        <v>105</v>
      </c>
      <c r="F21" s="31" t="s">
        <v>117</v>
      </c>
      <c r="G21" s="31" t="s">
        <v>130</v>
      </c>
      <c r="H21" s="32" t="s">
        <v>51</v>
      </c>
      <c r="I21" s="32" t="s">
        <v>52</v>
      </c>
      <c r="J21" s="32" t="s">
        <v>53</v>
      </c>
    </row>
    <row r="22" spans="1:10" ht="15" customHeight="1">
      <c r="A22" s="189"/>
      <c r="B22" s="220" t="s">
        <v>407</v>
      </c>
      <c r="C22" s="221"/>
      <c r="D22" s="222"/>
      <c r="E22" s="33"/>
      <c r="F22" s="33"/>
      <c r="G22" s="33"/>
      <c r="H22" s="34"/>
      <c r="I22" s="34"/>
      <c r="J22" s="35"/>
    </row>
    <row r="23" spans="1:10">
      <c r="A23" s="189"/>
      <c r="B23" s="211" t="s">
        <v>54</v>
      </c>
      <c r="C23" s="211"/>
      <c r="D23" s="212"/>
      <c r="E23" s="36">
        <f>E26+E27</f>
        <v>9015211</v>
      </c>
      <c r="F23" s="36">
        <f t="shared" ref="F23:I23" si="0">F26+F27</f>
        <v>9161239</v>
      </c>
      <c r="G23" s="36">
        <f t="shared" si="0"/>
        <v>9196065</v>
      </c>
      <c r="H23" s="36"/>
      <c r="I23" s="36">
        <f t="shared" si="0"/>
        <v>9196065</v>
      </c>
      <c r="J23" s="36"/>
    </row>
    <row r="24" spans="1:10" ht="12.75" customHeight="1">
      <c r="A24" s="189"/>
      <c r="B24" s="198" t="s">
        <v>55</v>
      </c>
      <c r="C24" s="199"/>
      <c r="D24" s="199"/>
      <c r="E24" s="33">
        <v>0</v>
      </c>
      <c r="F24" s="33">
        <v>0</v>
      </c>
      <c r="G24" s="33">
        <v>0</v>
      </c>
      <c r="H24" s="33"/>
      <c r="I24" s="33">
        <v>0</v>
      </c>
      <c r="J24" s="38"/>
    </row>
    <row r="25" spans="1:10" ht="12.75" customHeight="1">
      <c r="A25" s="189"/>
      <c r="B25" s="198" t="s">
        <v>49</v>
      </c>
      <c r="C25" s="199"/>
      <c r="D25" s="199"/>
      <c r="E25" s="199"/>
      <c r="F25" s="199"/>
      <c r="G25" s="199"/>
      <c r="H25" s="199"/>
      <c r="I25" s="199"/>
      <c r="J25" s="238"/>
    </row>
    <row r="26" spans="1:10" ht="13.5" customHeight="1">
      <c r="A26" s="189"/>
      <c r="B26" s="239" t="s">
        <v>22</v>
      </c>
      <c r="C26" s="239"/>
      <c r="D26" s="240"/>
      <c r="E26" s="33">
        <v>0</v>
      </c>
      <c r="F26" s="33">
        <v>0</v>
      </c>
      <c r="G26" s="33">
        <v>0</v>
      </c>
      <c r="H26" s="33"/>
      <c r="I26" s="40">
        <v>0</v>
      </c>
      <c r="J26" s="38"/>
    </row>
    <row r="27" spans="1:10" ht="13.5" customHeight="1">
      <c r="A27" s="189"/>
      <c r="B27" s="239" t="s">
        <v>6</v>
      </c>
      <c r="C27" s="239"/>
      <c r="D27" s="240"/>
      <c r="E27" s="33">
        <v>9015211</v>
      </c>
      <c r="F27" s="33">
        <v>9161239</v>
      </c>
      <c r="G27" s="33">
        <v>9196065</v>
      </c>
      <c r="H27" s="33"/>
      <c r="I27" s="33">
        <f>G27</f>
        <v>9196065</v>
      </c>
      <c r="J27" s="38"/>
    </row>
    <row r="28" spans="1:10" ht="24" customHeight="1">
      <c r="A28" s="190"/>
      <c r="B28" s="211" t="s">
        <v>131</v>
      </c>
      <c r="C28" s="211"/>
      <c r="D28" s="212"/>
      <c r="E28" s="55" t="s">
        <v>56</v>
      </c>
      <c r="F28" s="55" t="s">
        <v>56</v>
      </c>
      <c r="G28" s="55" t="s">
        <v>56</v>
      </c>
      <c r="H28" s="55"/>
      <c r="I28" s="55" t="s">
        <v>56</v>
      </c>
      <c r="J28" s="56"/>
    </row>
    <row r="29" spans="1:10">
      <c r="A29" s="188" t="s">
        <v>45</v>
      </c>
      <c r="B29" s="213" t="s">
        <v>23</v>
      </c>
      <c r="C29" s="214"/>
      <c r="D29" s="214"/>
      <c r="E29" s="214"/>
      <c r="F29" s="214"/>
      <c r="G29" s="214"/>
      <c r="H29" s="214"/>
      <c r="I29" s="214"/>
      <c r="J29" s="215"/>
    </row>
    <row r="30" spans="1:10" ht="12.75" customHeight="1">
      <c r="A30" s="189"/>
      <c r="B30" s="216" t="s">
        <v>8</v>
      </c>
      <c r="C30" s="217"/>
      <c r="D30" s="218"/>
      <c r="E30" s="216" t="s">
        <v>9</v>
      </c>
      <c r="F30" s="217"/>
      <c r="G30" s="218"/>
      <c r="H30" s="57" t="s">
        <v>105</v>
      </c>
      <c r="I30" s="57" t="s">
        <v>117</v>
      </c>
      <c r="J30" s="57" t="s">
        <v>130</v>
      </c>
    </row>
    <row r="31" spans="1:10" s="163" customFormat="1" ht="61.5" customHeight="1">
      <c r="A31" s="189"/>
      <c r="B31" s="412" t="s">
        <v>214</v>
      </c>
      <c r="C31" s="412"/>
      <c r="D31" s="412"/>
      <c r="E31" s="412" t="s">
        <v>274</v>
      </c>
      <c r="F31" s="412"/>
      <c r="G31" s="412"/>
      <c r="H31" s="162" t="s">
        <v>225</v>
      </c>
      <c r="I31" s="162" t="s">
        <v>225</v>
      </c>
      <c r="J31" s="162" t="s">
        <v>225</v>
      </c>
    </row>
    <row r="32" spans="1:10" s="163" customFormat="1" ht="36.75" customHeight="1">
      <c r="A32" s="189"/>
      <c r="B32" s="412" t="s">
        <v>217</v>
      </c>
      <c r="C32" s="412"/>
      <c r="D32" s="412"/>
      <c r="E32" s="412" t="s">
        <v>273</v>
      </c>
      <c r="F32" s="412"/>
      <c r="G32" s="412"/>
      <c r="H32" s="164">
        <v>70875</v>
      </c>
      <c r="I32" s="164">
        <v>70875</v>
      </c>
      <c r="J32" s="164">
        <v>70875</v>
      </c>
    </row>
    <row r="33" spans="1:10" s="163" customFormat="1" ht="42" customHeight="1">
      <c r="A33" s="189"/>
      <c r="B33" s="413" t="s">
        <v>215</v>
      </c>
      <c r="C33" s="414"/>
      <c r="D33" s="414"/>
      <c r="E33" s="415" t="s">
        <v>209</v>
      </c>
      <c r="F33" s="416"/>
      <c r="G33" s="416"/>
      <c r="H33" s="58" t="s">
        <v>210</v>
      </c>
      <c r="I33" s="58" t="s">
        <v>210</v>
      </c>
      <c r="J33" s="58" t="s">
        <v>210</v>
      </c>
    </row>
    <row r="34" spans="1:10" s="163" customFormat="1" ht="25.5" customHeight="1">
      <c r="A34" s="189"/>
      <c r="B34" s="413" t="s">
        <v>216</v>
      </c>
      <c r="C34" s="413"/>
      <c r="D34" s="413"/>
      <c r="E34" s="415" t="s">
        <v>416</v>
      </c>
      <c r="F34" s="416"/>
      <c r="G34" s="416"/>
      <c r="H34" s="165">
        <v>2</v>
      </c>
      <c r="I34" s="166">
        <v>3</v>
      </c>
      <c r="J34" s="166">
        <v>3</v>
      </c>
    </row>
    <row r="35" spans="1:10" s="163" customFormat="1" ht="63.75" customHeight="1">
      <c r="A35" s="189"/>
      <c r="B35" s="413" t="s">
        <v>218</v>
      </c>
      <c r="C35" s="413"/>
      <c r="D35" s="413"/>
      <c r="E35" s="413" t="s">
        <v>275</v>
      </c>
      <c r="F35" s="413"/>
      <c r="G35" s="413"/>
      <c r="H35" s="165">
        <v>38</v>
      </c>
      <c r="I35" s="166">
        <v>38</v>
      </c>
      <c r="J35" s="166">
        <v>38</v>
      </c>
    </row>
    <row r="36" spans="1:10" s="163" customFormat="1" ht="27" customHeight="1">
      <c r="A36" s="189"/>
      <c r="B36" s="413" t="s">
        <v>219</v>
      </c>
      <c r="C36" s="413"/>
      <c r="D36" s="413"/>
      <c r="E36" s="417" t="s">
        <v>276</v>
      </c>
      <c r="F36" s="417"/>
      <c r="G36" s="417"/>
      <c r="H36" s="164">
        <v>4668</v>
      </c>
      <c r="I36" s="164">
        <v>4668</v>
      </c>
      <c r="J36" s="164">
        <v>4668</v>
      </c>
    </row>
    <row r="37" spans="1:10" s="163" customFormat="1" ht="38.25" customHeight="1">
      <c r="A37" s="189"/>
      <c r="B37" s="415" t="s">
        <v>220</v>
      </c>
      <c r="C37" s="415"/>
      <c r="D37" s="415"/>
      <c r="E37" s="415" t="s">
        <v>277</v>
      </c>
      <c r="F37" s="415"/>
      <c r="G37" s="415"/>
      <c r="H37" s="167">
        <v>1792</v>
      </c>
      <c r="I37" s="45">
        <v>2060</v>
      </c>
      <c r="J37" s="45">
        <v>2370</v>
      </c>
    </row>
    <row r="38" spans="1:10" s="163" customFormat="1" ht="49.5" customHeight="1">
      <c r="A38" s="189"/>
      <c r="B38" s="413" t="s">
        <v>221</v>
      </c>
      <c r="C38" s="414"/>
      <c r="D38" s="414"/>
      <c r="E38" s="415" t="s">
        <v>211</v>
      </c>
      <c r="F38" s="415"/>
      <c r="G38" s="415"/>
      <c r="H38" s="168">
        <v>40</v>
      </c>
      <c r="I38" s="168">
        <v>40</v>
      </c>
      <c r="J38" s="168">
        <v>40</v>
      </c>
    </row>
    <row r="39" spans="1:10" s="163" customFormat="1" ht="98.25" customHeight="1">
      <c r="A39" s="189"/>
      <c r="B39" s="413" t="s">
        <v>222</v>
      </c>
      <c r="C39" s="414"/>
      <c r="D39" s="414"/>
      <c r="E39" s="415" t="s">
        <v>212</v>
      </c>
      <c r="F39" s="415"/>
      <c r="G39" s="415"/>
      <c r="H39" s="169" t="s">
        <v>224</v>
      </c>
      <c r="I39" s="169" t="s">
        <v>224</v>
      </c>
      <c r="J39" s="169" t="s">
        <v>224</v>
      </c>
    </row>
    <row r="40" spans="1:10" s="163" customFormat="1" ht="39" customHeight="1">
      <c r="A40" s="189"/>
      <c r="B40" s="418" t="s">
        <v>223</v>
      </c>
      <c r="C40" s="419"/>
      <c r="D40" s="420"/>
      <c r="E40" s="421" t="s">
        <v>213</v>
      </c>
      <c r="F40" s="422"/>
      <c r="G40" s="423"/>
      <c r="H40" s="120">
        <v>7237</v>
      </c>
      <c r="I40" s="120">
        <v>7237</v>
      </c>
      <c r="J40" s="120">
        <v>7237</v>
      </c>
    </row>
    <row r="41" spans="1:10" ht="25.5" customHeight="1">
      <c r="A41" s="188" t="s">
        <v>46</v>
      </c>
      <c r="B41" s="191" t="s">
        <v>24</v>
      </c>
      <c r="C41" s="192"/>
      <c r="D41" s="192"/>
      <c r="E41" s="192"/>
      <c r="F41" s="192"/>
      <c r="G41" s="192"/>
      <c r="H41" s="192"/>
      <c r="I41" s="192"/>
      <c r="J41" s="193"/>
    </row>
    <row r="42" spans="1:10">
      <c r="A42" s="189"/>
      <c r="B42" s="60" t="s">
        <v>13</v>
      </c>
      <c r="C42" s="194"/>
      <c r="D42" s="195"/>
      <c r="E42" s="195"/>
      <c r="F42" s="195"/>
      <c r="G42" s="195"/>
      <c r="H42" s="195"/>
      <c r="I42" s="195"/>
      <c r="J42" s="196"/>
    </row>
    <row r="43" spans="1:10">
      <c r="A43" s="189"/>
      <c r="B43" s="60" t="s">
        <v>14</v>
      </c>
      <c r="C43" s="197"/>
      <c r="D43" s="197"/>
      <c r="E43" s="197"/>
      <c r="F43" s="197"/>
      <c r="G43" s="197"/>
      <c r="H43" s="197"/>
      <c r="I43" s="197"/>
      <c r="J43" s="197"/>
    </row>
    <row r="44" spans="1:10" ht="24.75" customHeight="1">
      <c r="A44" s="189"/>
      <c r="B44" s="60" t="s">
        <v>12</v>
      </c>
      <c r="C44" s="197"/>
      <c r="D44" s="197"/>
      <c r="E44" s="197"/>
      <c r="F44" s="197"/>
      <c r="G44" s="197"/>
      <c r="H44" s="197"/>
      <c r="I44" s="197"/>
      <c r="J44" s="197"/>
    </row>
    <row r="45" spans="1:10">
      <c r="A45" s="189"/>
      <c r="B45" s="198" t="s">
        <v>48</v>
      </c>
      <c r="C45" s="199"/>
      <c r="D45" s="199"/>
      <c r="E45" s="199"/>
      <c r="F45" s="199"/>
      <c r="G45" s="199"/>
      <c r="H45" s="199"/>
      <c r="I45" s="200"/>
      <c r="J45" s="201"/>
    </row>
    <row r="46" spans="1:10" ht="24" customHeight="1">
      <c r="A46" s="190"/>
      <c r="B46" s="202"/>
      <c r="C46" s="203"/>
      <c r="D46" s="203"/>
      <c r="E46" s="203"/>
      <c r="F46" s="203"/>
      <c r="G46" s="203"/>
      <c r="H46" s="203"/>
      <c r="I46" s="203"/>
      <c r="J46" s="204"/>
    </row>
    <row r="47" spans="1:10" ht="51" customHeight="1">
      <c r="A47" s="119" t="s">
        <v>47</v>
      </c>
      <c r="B47" s="181" t="s">
        <v>413</v>
      </c>
      <c r="C47" s="182"/>
      <c r="D47" s="182"/>
      <c r="E47" s="182"/>
      <c r="F47" s="182"/>
      <c r="G47" s="182"/>
      <c r="H47" s="182"/>
      <c r="I47" s="182"/>
      <c r="J47" s="183"/>
    </row>
    <row r="48" spans="1:10" ht="23.25" customHeight="1">
      <c r="B48" s="184" t="s">
        <v>65</v>
      </c>
      <c r="C48" s="184"/>
      <c r="D48" s="184"/>
      <c r="E48" s="184"/>
      <c r="F48" s="185"/>
      <c r="G48" s="185"/>
    </row>
    <row r="49" spans="2:7" ht="23.25" customHeight="1">
      <c r="B49" s="184" t="s">
        <v>226</v>
      </c>
      <c r="C49" s="184"/>
      <c r="D49" s="184"/>
      <c r="E49" s="184"/>
      <c r="F49" s="185"/>
      <c r="G49" s="185"/>
    </row>
    <row r="50" spans="2:7">
      <c r="B50" s="186" t="s">
        <v>20</v>
      </c>
      <c r="C50" s="186"/>
      <c r="D50" s="186"/>
      <c r="E50" s="186"/>
      <c r="F50" s="276"/>
      <c r="G50" s="276"/>
    </row>
    <row r="51" spans="2:7">
      <c r="B51" s="277" t="s">
        <v>227</v>
      </c>
      <c r="C51" s="277"/>
      <c r="D51" s="277"/>
      <c r="E51" s="277"/>
      <c r="F51" s="278"/>
      <c r="G51" s="278"/>
    </row>
    <row r="52" spans="2:7" ht="12.75" customHeight="1">
      <c r="B52" s="186" t="s">
        <v>410</v>
      </c>
      <c r="C52" s="186"/>
      <c r="D52" s="186"/>
      <c r="E52" s="186"/>
      <c r="F52" s="276"/>
      <c r="G52" s="276"/>
    </row>
    <row r="53" spans="2:7">
      <c r="B53" s="274"/>
      <c r="C53" s="275"/>
      <c r="D53" s="65"/>
      <c r="E53" s="65"/>
      <c r="F53" s="65"/>
      <c r="G53" s="65"/>
    </row>
    <row r="54" spans="2:7">
      <c r="B54" s="186" t="s">
        <v>411</v>
      </c>
      <c r="C54" s="276"/>
      <c r="D54" s="65"/>
      <c r="E54" s="65"/>
      <c r="F54" s="65"/>
      <c r="G54" s="65"/>
    </row>
    <row r="55" spans="2:7">
      <c r="B55" s="274" t="s">
        <v>228</v>
      </c>
      <c r="C55" s="275"/>
      <c r="D55" s="65"/>
      <c r="E55" s="65"/>
      <c r="F55" s="65"/>
      <c r="G55" s="65"/>
    </row>
    <row r="56" spans="2:7" ht="12.75" customHeight="1">
      <c r="B56" s="186" t="s">
        <v>27</v>
      </c>
      <c r="C56" s="276"/>
      <c r="D56" s="65"/>
      <c r="E56" s="65"/>
      <c r="F56" s="65"/>
      <c r="G56" s="65"/>
    </row>
  </sheetData>
  <mergeCells count="80">
    <mergeCell ref="B35:D35"/>
    <mergeCell ref="E35:G35"/>
    <mergeCell ref="B36:D36"/>
    <mergeCell ref="E36:G36"/>
    <mergeCell ref="B40:D40"/>
    <mergeCell ref="E40:G40"/>
    <mergeCell ref="B37:D37"/>
    <mergeCell ref="E37:G37"/>
    <mergeCell ref="B38:D38"/>
    <mergeCell ref="E38:G38"/>
    <mergeCell ref="B39:D39"/>
    <mergeCell ref="E39:G39"/>
    <mergeCell ref="B32:D32"/>
    <mergeCell ref="E32:G32"/>
    <mergeCell ref="B33:D33"/>
    <mergeCell ref="E33:G33"/>
    <mergeCell ref="B34:D34"/>
    <mergeCell ref="E34:G34"/>
    <mergeCell ref="B52:G52"/>
    <mergeCell ref="B53:C53"/>
    <mergeCell ref="B54:C54"/>
    <mergeCell ref="B55:C55"/>
    <mergeCell ref="B56:C56"/>
    <mergeCell ref="B51:G51"/>
    <mergeCell ref="A41:A46"/>
    <mergeCell ref="B41:J41"/>
    <mergeCell ref="C42:J42"/>
    <mergeCell ref="C43:J43"/>
    <mergeCell ref="C44:J44"/>
    <mergeCell ref="B45:H45"/>
    <mergeCell ref="I45:J45"/>
    <mergeCell ref="B46:J46"/>
    <mergeCell ref="B47:J47"/>
    <mergeCell ref="B48:G48"/>
    <mergeCell ref="B49:G49"/>
    <mergeCell ref="B50:G50"/>
    <mergeCell ref="A29:A40"/>
    <mergeCell ref="B29:J29"/>
    <mergeCell ref="B30:D30"/>
    <mergeCell ref="E30:G30"/>
    <mergeCell ref="A20:A28"/>
    <mergeCell ref="B20:J20"/>
    <mergeCell ref="B21:D21"/>
    <mergeCell ref="B22:D22"/>
    <mergeCell ref="B23:D23"/>
    <mergeCell ref="B24:D24"/>
    <mergeCell ref="B25:J25"/>
    <mergeCell ref="B26:D26"/>
    <mergeCell ref="B27:D27"/>
    <mergeCell ref="B28:D28"/>
    <mergeCell ref="B31:D31"/>
    <mergeCell ref="E31:G31"/>
    <mergeCell ref="A13:A14"/>
    <mergeCell ref="C13:D13"/>
    <mergeCell ref="E13:J13"/>
    <mergeCell ref="C14:D14"/>
    <mergeCell ref="E14:J14"/>
    <mergeCell ref="A15:A19"/>
    <mergeCell ref="B15:E15"/>
    <mergeCell ref="F15:J15"/>
    <mergeCell ref="B16:E16"/>
    <mergeCell ref="F16:J16"/>
    <mergeCell ref="B17:E17"/>
    <mergeCell ref="F17:J17"/>
    <mergeCell ref="B18:E18"/>
    <mergeCell ref="F18:J18"/>
    <mergeCell ref="B19:E19"/>
    <mergeCell ref="F19:J19"/>
    <mergeCell ref="L8:M8"/>
    <mergeCell ref="C9:J9"/>
    <mergeCell ref="C10:J10"/>
    <mergeCell ref="C11:J11"/>
    <mergeCell ref="B12:D12"/>
    <mergeCell ref="E12:J12"/>
    <mergeCell ref="B8:J8"/>
    <mergeCell ref="B2:I2"/>
    <mergeCell ref="B4:C4"/>
    <mergeCell ref="D4:G4"/>
    <mergeCell ref="B5:C5"/>
    <mergeCell ref="D5:J5"/>
  </mergeCells>
  <phoneticPr fontId="24" type="noConversion"/>
  <dataValidations count="9">
    <dataValidation type="whole" errorStyle="information" allowBlank="1" showInputMessage="1" showErrorMessage="1" error="Jāievada skaitlis" sqref="E26:J27" xr:uid="{E76B395B-FFE4-426F-888A-F1B46515134C}">
      <formula1>-100000000000000</formula1>
      <formula2>100000000000000</formula2>
    </dataValidation>
    <dataValidation type="whole" errorStyle="information" allowBlank="1" showInputMessage="1" showErrorMessage="1" error="Jāievada skaitlis" sqref="E22:J24" xr:uid="{F3B2AEA5-A1C4-492B-85F1-297DF6F17B95}">
      <formula1>-1000000000000</formula1>
      <formula2>1000000000000</formula2>
    </dataValidation>
    <dataValidation errorStyle="information" allowBlank="1" showInputMessage="1" showErrorMessage="1" sqref="D5:I5" xr:uid="{83121AF2-447C-4BC9-B558-D8D994D68449}"/>
    <dataValidation type="custom" errorStyle="information" allowBlank="1" showInputMessage="1" showErrorMessage="1" error="Ir ievadītas vairāk nekā 250 zīmes" prompt="ne vairāk kā 250 zīmju" sqref="C9:J9" xr:uid="{C514D257-9C3A-4C1D-AF87-BCDC3865DC35}">
      <formula1>LEN(TRIM(C9))&lt;=250</formula1>
    </dataValidation>
    <dataValidation type="custom" errorStyle="information" allowBlank="1" showInputMessage="1" showErrorMessage="1" error="Ir ievadīti vairāk nekā 200 vārdi" prompt="apraksts, ne vairāk kā 200 vārdu" sqref="E13:J14" xr:uid="{EE1DA761-A738-48E9-AA4E-10D21974EFA8}">
      <formula1>LEN(TRIM(E13))-LEN(SUBSTITUTE(E13," ",""))+1&lt;201</formula1>
    </dataValidation>
    <dataValidation type="custom" errorStyle="information" allowBlank="1" showInputMessage="1" showErrorMessage="1" error="Ir ievadīti vairāk nekā 250 vārdi" prompt="ne vairāk kā 250 vārdu" sqref="C10:J10" xr:uid="{CAE4980E-7201-40E7-B924-B04819648055}">
      <formula1>LEN(TRIM(C10))-LEN(SUBSTITUTE(C10," ",""))+1&lt;251</formula1>
    </dataValidation>
    <dataValidation allowBlank="1" showInputMessage="1" showErrorMessage="1" prompt="Norāda Valdības rīcības plāna punktu, kura izpildi nodrošinās attiecīgais prioritārais pasākums" sqref="C11:J11" xr:uid="{E67F546A-4B1D-4DDA-98D4-EACE09F998B2}"/>
    <dataValidation allowBlank="1" showInputMessage="1" showErrorMessage="1" prompt="Citē atbilstošo vidēja termiņa budžeta ietvara likuma pantu, punktu. " sqref="E12:J12" xr:uid="{5963311A-7DF9-4F05-9666-7FB214A15BAD}"/>
    <dataValidation allowBlank="1" showInputMessage="1" showErrorMessage="1" prompt="Norāda Ministru kabineta vai Saeimas lēmumu, gadu, pasākuma kodu" sqref="B46:J46" xr:uid="{57E4AB90-5B68-4724-9E2E-4F7AEDDC2FC9}"/>
  </dataValidations>
  <pageMargins left="0.70866141732283472" right="0.70866141732283472" top="0.74803149606299213" bottom="0.74803149606299213"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prompt="Izvēlieties no saraksta veicamo darbību" xr:uid="{C7A5E6B6-AA14-4998-9886-4277AF71797B}">
          <x14:formula1>
            <xm:f>'\\vnozare.pri\vm\Redirect_profiles\VM_Sandra_Kasparenko\My Documents\Budzets_2019\Budzeta_projekts\Prioritarie_pasakumi_2019-2021\no_iestadem\NVD\PRECIZETS 30.07.2018\[PP_2019-2021_veidlapas-1_prioritate.xlsx]Šabloni'!#REF!</xm:f>
          </x14:formula1>
          <xm:sqref>C43:J43</xm:sqref>
        </x14:dataValidation>
        <x14:dataValidation type="list" allowBlank="1" showInputMessage="1" showErrorMessage="1" prompt="Izvēlieties no saraksta atbilstošo variantu" xr:uid="{6401C5CC-41F9-492B-9E3A-3A97C05BAF42}">
          <x14:formula1>
            <xm:f>'\\vnozare.pri\vm\Redirect_profiles\VM_Sandra_Kasparenko\My Documents\Budzets_2019\Budzeta_projekts\Prioritarie_pasakumi_2019-2021\no_iestadem\NVD\PRECIZETS 30.07.2018\[PP_2019-2021_veidlapas-1_prioritate.xlsx]Šabloni'!#REF!</xm:f>
          </x14:formula1>
          <xm:sqref>I45:J45</xm:sqref>
        </x14:dataValidation>
        <x14:dataValidation type="list" errorStyle="information" allowBlank="1" showInputMessage="1" showErrorMessage="1" error="iespējama kļūda" prompt="Izvēlieties no saraksta iestādi" xr:uid="{3589734C-0C1A-4D67-B2BF-8BFE388B8BFB}">
          <x14:formula1>
            <xm:f>'\\vnozare.pri\vm\Redirect_profiles\VM_Sandra_Kasparenko\My Documents\Budzets_2019\Budzeta_projekts\Prioritarie_pasakumi_2019-2021\no_iestadem\NVD\PRECIZETS 30.07.2018\[PP_2019-2021_veidlapas-1_prioritate.xlsx]Šabloni'!#REF!</xm:f>
          </x14:formula1>
          <xm:sqref>D4:G4</xm:sqref>
        </x14:dataValidation>
        <x14:dataValidation type="list" errorStyle="information" allowBlank="1" showInputMessage="1" showErrorMessage="1" error="Varētu būt kļūda" prompt="Izvēlieties no saraksta atbilstošo variantu" xr:uid="{D6B54AEE-8CB6-4EBE-8E81-C3EDBF74778B}">
          <x14:formula1>
            <xm:f>'\\vnozare.pri\vm\Redirect_profiles\VM_Sandra_Kasparenko\My Documents\Budzets_2019\Budzeta_projekts\Prioritarie_pasakumi_2019-2021\no_iestadem\NVD\PRECIZETS 30.07.2018\[PP_2019-2021_veidlapas-1_prioritate.xlsx]Šabloni'!#REF!</xm:f>
          </x14:formula1>
          <xm:sqref>C14:D14</xm:sqref>
        </x14:dataValidation>
        <x14:dataValidation type="list" errorStyle="information" allowBlank="1" showInputMessage="1" showErrorMessage="1" error="Varētu būt kļūda" prompt="Izvēlieties no saraksta ietekmes variantu" xr:uid="{C884A43E-B5CD-436F-9E05-017C0F5065F7}">
          <x14:formula1>
            <xm:f>'\\vnozare.pri\vm\Redirect_profiles\VM_Sandra_Kasparenko\My Documents\Budzets_2019\Budzeta_projekts\Prioritarie_pasakumi_2019-2021\no_iestadem\NVD\PRECIZETS 30.07.2018\[PP_2019-2021_veidlapas-1_prioritate.xlsx]Šabloni'!#REF!</xm:f>
          </x14:formula1>
          <xm:sqref>C13:D13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12</vt:i4>
      </vt:variant>
    </vt:vector>
  </HeadingPairs>
  <TitlesOfParts>
    <vt:vector size="29" baseType="lpstr">
      <vt:lpstr>parbaude</vt:lpstr>
      <vt:lpstr>01_H</vt:lpstr>
      <vt:lpstr>02_H</vt:lpstr>
      <vt:lpstr>03_H</vt:lpstr>
      <vt:lpstr>01_P</vt:lpstr>
      <vt:lpstr>02_P </vt:lpstr>
      <vt:lpstr>03_P  </vt:lpstr>
      <vt:lpstr>04_P </vt:lpstr>
      <vt:lpstr>05_P </vt:lpstr>
      <vt:lpstr>06_P</vt:lpstr>
      <vt:lpstr>07_P </vt:lpstr>
      <vt:lpstr>08_P </vt:lpstr>
      <vt:lpstr>09_P </vt:lpstr>
      <vt:lpstr>10_P </vt:lpstr>
      <vt:lpstr>11_P </vt:lpstr>
      <vt:lpstr>12_P </vt:lpstr>
      <vt:lpstr>13_P  </vt:lpstr>
      <vt:lpstr>'01_H'!Print_Area</vt:lpstr>
      <vt:lpstr>'01_P'!Print_Area</vt:lpstr>
      <vt:lpstr>'02_H'!Print_Area</vt:lpstr>
      <vt:lpstr>'02_P '!Print_Area</vt:lpstr>
      <vt:lpstr>'03_H'!Print_Area</vt:lpstr>
      <vt:lpstr>'04_P '!Print_Area</vt:lpstr>
      <vt:lpstr>'06_P'!Print_Area</vt:lpstr>
      <vt:lpstr>'07_P '!Print_Area</vt:lpstr>
      <vt:lpstr>'08_P '!Print_Area</vt:lpstr>
      <vt:lpstr>'09_P '!Print_Area</vt:lpstr>
      <vt:lpstr>'10_P '!Print_Area</vt:lpstr>
      <vt:lpstr>'11_P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Vēsma Skudra</dc:creator>
  <cp:lastModifiedBy>Sandra Kasparenko</cp:lastModifiedBy>
  <cp:lastPrinted>2021-06-30T11:50:43Z</cp:lastPrinted>
  <dcterms:created xsi:type="dcterms:W3CDTF">2006-12-13T09:33:09Z</dcterms:created>
  <dcterms:modified xsi:type="dcterms:W3CDTF">2021-08-26T13:04:17Z</dcterms:modified>
</cp:coreProperties>
</file>