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nozare.pri\vm\Redirect_profiles\VM_Igors_Belovs\My Documents\Darba mape\Atbildes_projekti\Saeima\290921_Covid_19\Gala variants\"/>
    </mc:Choice>
  </mc:AlternateContent>
  <xr:revisionPtr revIDLastSave="0" documentId="13_ncr:1_{9B41A5AC-690A-406C-AD91-8AEDB108897A}" xr6:coauthVersionLast="47" xr6:coauthVersionMax="47" xr10:uidLastSave="{00000000-0000-0000-0000-000000000000}"/>
  <bookViews>
    <workbookView xWindow="-120" yWindow="-120" windowWidth="29040" windowHeight="15840" xr2:uid="{A9F4B0D6-586E-4C36-8C04-8AD5E884DEEE}"/>
  </bookViews>
  <sheets>
    <sheet name="Saeimai_kopsavilkum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 s="1"/>
  <c r="C39" i="1"/>
  <c r="B39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 s="1"/>
  <c r="C12" i="1"/>
  <c r="C11" i="1" s="1"/>
  <c r="B11" i="1"/>
  <c r="C9" i="1"/>
  <c r="C5" i="1" s="1"/>
  <c r="B9" i="1"/>
  <c r="B5" i="1" s="1"/>
  <c r="C6" i="1"/>
  <c r="C4" i="1" l="1"/>
  <c r="B8" i="1"/>
  <c r="B6" i="1" s="1"/>
  <c r="B14" i="1"/>
  <c r="B4" i="1"/>
</calcChain>
</file>

<file path=xl/sharedStrings.xml><?xml version="1.0" encoding="utf-8"?>
<sst xmlns="http://schemas.openxmlformats.org/spreadsheetml/2006/main" count="44" uniqueCount="43">
  <si>
    <t>Piešķirtā finansējuma sadalījums pa merķiem un tā izlietojums uz 04.10.2021.</t>
  </si>
  <si>
    <t>Kopā piešķirts finansējums</t>
  </si>
  <si>
    <t>Izlietots kopā uz 04.10.2021</t>
  </si>
  <si>
    <t>Kopā trīs piešķīrumi, tai skaitā</t>
  </si>
  <si>
    <t>Kopā infrastruktūrai kapitālsabiedrībās un IV līmeņa slimnīcās</t>
  </si>
  <si>
    <t>Kopā infrastruktūrai, gultām un iekārtām</t>
  </si>
  <si>
    <t>infrastruktūra RAKUS, PSKUS</t>
  </si>
  <si>
    <t>II, III, IV līmeņa slimnīcām, tai skaitā:</t>
  </si>
  <si>
    <t>infrastruktūra Jēkabpils un Vidzeme</t>
  </si>
  <si>
    <t xml:space="preserve"> operatīvā datu paneļa izveidei</t>
  </si>
  <si>
    <t>tarifiem</t>
  </si>
  <si>
    <t>observācijas gultu apmaksai</t>
  </si>
  <si>
    <t xml:space="preserve">IT gultu uzturēšanai </t>
  </si>
  <si>
    <t>Kopā gultām un iekārtām</t>
  </si>
  <si>
    <t xml:space="preserve">SIA "Liepājas reģionālā slimnīca" </t>
  </si>
  <si>
    <t>SIA "Ziemeļkurzemes reģionālā slimnīca" Ventspils</t>
  </si>
  <si>
    <t>SIA "Vidzemes slimnīca"</t>
  </si>
  <si>
    <t>SIA "Daugavpils reģionālā slimnīca"</t>
  </si>
  <si>
    <t xml:space="preserve">SIA "Rēzeknes slimnīca" </t>
  </si>
  <si>
    <t>SIA"Jēkabpils reģionālā slimnīca"</t>
  </si>
  <si>
    <t>SIA "Jelgavas pilsētas slimnīca"</t>
  </si>
  <si>
    <t>SIA "Balvu un Gulbenes slimnīcu apvienība" slimnīcā Balvos</t>
  </si>
  <si>
    <t>SIA Bauskas slimnīca</t>
  </si>
  <si>
    <t>SIA Aizkraukles slimnīca</t>
  </si>
  <si>
    <t>SIA Ludzas medicīnas centrs</t>
  </si>
  <si>
    <t>SIA "Rīgas 1.slimnīca"</t>
  </si>
  <si>
    <t>SAI "Alūksnes slimnīca"</t>
  </si>
  <si>
    <t>SIA "Kuldīgas slimnīca"</t>
  </si>
  <si>
    <t>SIA "Ogres rajona slimnīca"</t>
  </si>
  <si>
    <t>SIA "Jūrmalas slimnīca"</t>
  </si>
  <si>
    <t>SIA "Cēsu klīnika"</t>
  </si>
  <si>
    <t>SIA "Tukuma slimnīca"</t>
  </si>
  <si>
    <t>SIA "Dobeles un apkārtnes slimnīca" </t>
  </si>
  <si>
    <t>SIA "Krāslavas slimnīca"</t>
  </si>
  <si>
    <t>SIA "Preiļu slimnīca"</t>
  </si>
  <si>
    <t>mākslīgo plaušu ventilācijas iegādei (NVD CENTRALIZĒTI IEGĀDĀTS)</t>
  </si>
  <si>
    <t>Planšetēm</t>
  </si>
  <si>
    <t xml:space="preserve">VM kapitālsabiedrībām, tai skaitā: </t>
  </si>
  <si>
    <t>RAKUS</t>
  </si>
  <si>
    <t>PSKUS</t>
  </si>
  <si>
    <t>BKUS</t>
  </si>
  <si>
    <t>VSIA "Slimnīca "Ģintermuiža""</t>
  </si>
  <si>
    <t>VSIA "Strenču psihoneiroloģiskā slimnīca"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</si>
</sst>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i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9">
    <xf numFmtId="0" fontId="0" fillId="0" borderId="0" xfId="0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3" fontId="3" fillId="0" borderId="2" xfId="0" applyNumberFormat="1" applyFont="1" applyBorder="1"/>
    <xf numFmtId="0" fontId="0" fillId="2" borderId="2" xfId="0" applyFill="1" applyBorder="1" applyAlignment="1">
      <alignment horizontal="left" wrapText="1"/>
    </xf>
    <xf numFmtId="3" fontId="7" fillId="2" borderId="2" xfId="0" applyNumberFormat="1" applyFont="1" applyFill="1" applyBorder="1"/>
    <xf numFmtId="0" fontId="5" fillId="0" borderId="0" xfId="0" applyFont="1"/>
    <xf numFmtId="4" fontId="0" fillId="0" borderId="0" xfId="0" applyNumberFormat="1"/>
    <xf numFmtId="3" fontId="0" fillId="2" borderId="2" xfId="0" applyNumberFormat="1" applyFill="1" applyBorder="1"/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/>
    <xf numFmtId="3" fontId="0" fillId="0" borderId="0" xfId="0" applyNumberFormat="1"/>
    <xf numFmtId="3" fontId="0" fillId="0" borderId="2" xfId="0" applyNumberFormat="1" applyBorder="1"/>
    <xf numFmtId="0" fontId="7" fillId="2" borderId="2" xfId="0" applyFont="1" applyFill="1" applyBorder="1" applyAlignment="1">
      <alignment horizontal="right"/>
    </xf>
    <xf numFmtId="0" fontId="3" fillId="2" borderId="2" xfId="0" applyFont="1" applyFill="1" applyBorder="1"/>
    <xf numFmtId="0" fontId="8" fillId="3" borderId="2" xfId="0" applyFont="1" applyFill="1" applyBorder="1" applyAlignment="1">
      <alignment horizontal="right" wrapText="1"/>
    </xf>
    <xf numFmtId="3" fontId="9" fillId="3" borderId="2" xfId="0" applyNumberFormat="1" applyFont="1" applyFill="1" applyBorder="1"/>
    <xf numFmtId="0" fontId="10" fillId="4" borderId="2" xfId="1" applyFont="1" applyFill="1" applyBorder="1" applyAlignment="1">
      <alignment horizontal="right" vertical="center" wrapText="1"/>
    </xf>
    <xf numFmtId="0" fontId="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5" borderId="2" xfId="0" applyFont="1" applyFill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/>
    <xf numFmtId="3" fontId="0" fillId="0" borderId="0" xfId="0" applyNumberForma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3" fontId="14" fillId="0" borderId="2" xfId="0" applyNumberFormat="1" applyFont="1" applyBorder="1"/>
    <xf numFmtId="3" fontId="14" fillId="2" borderId="2" xfId="0" applyNumberFormat="1" applyFont="1" applyFill="1" applyBorder="1"/>
    <xf numFmtId="3" fontId="15" fillId="3" borderId="2" xfId="0" applyNumberFormat="1" applyFont="1" applyFill="1" applyBorder="1"/>
    <xf numFmtId="3" fontId="15" fillId="5" borderId="2" xfId="0" applyNumberFormat="1" applyFont="1" applyFill="1" applyBorder="1"/>
    <xf numFmtId="3" fontId="16" fillId="0" borderId="2" xfId="0" applyNumberFormat="1" applyFont="1" applyBorder="1"/>
    <xf numFmtId="0" fontId="4" fillId="0" borderId="0" xfId="0" applyFont="1" applyAlignment="1">
      <alignment horizontal="center" wrapText="1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direct_profiles/lzandberga/Desktop/TESTESANA_VALSTS_SEKRETAREI/GULTU_SKAITS_180921_papildinats_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eimai_kopsavilkums"/>
      <sheetName val="gultu_salidzinajums"/>
      <sheetName val="kopsavilkums"/>
      <sheetName val="Sheet2 (2)"/>
      <sheetName val="Sheet2"/>
      <sheetName val="LNG_kopa_3"/>
      <sheetName val="3_LNG_KOPA"/>
      <sheetName val="2_LNG_kopā2"/>
      <sheetName val="LNG_kopā_1"/>
      <sheetName val="LNG_kopā_2"/>
      <sheetName val="1_LNG_kopā"/>
      <sheetName val="2_LNG_kopā"/>
      <sheetName val="3_LNG_kopā"/>
      <sheetName val="gultu_skaits"/>
      <sheetName val="Sheet7"/>
      <sheetName val="1.pieskirums"/>
      <sheetName val="2.pieskīrums"/>
      <sheetName val="3.pieskirums"/>
      <sheetName val="Sheet1"/>
      <sheetName val="lielākie ieguldijumi"/>
      <sheetName val="gultas"/>
    </sheetNames>
    <sheetDataSet>
      <sheetData sheetId="0"/>
      <sheetData sheetId="1"/>
      <sheetData sheetId="2"/>
      <sheetData sheetId="3"/>
      <sheetData sheetId="4"/>
      <sheetData sheetId="5">
        <row r="9">
          <cell r="G9">
            <v>768944</v>
          </cell>
        </row>
      </sheetData>
      <sheetData sheetId="6">
        <row r="26">
          <cell r="G26">
            <v>2432174</v>
          </cell>
        </row>
      </sheetData>
      <sheetData sheetId="7"/>
      <sheetData sheetId="8"/>
      <sheetData sheetId="9"/>
      <sheetData sheetId="10">
        <row r="8">
          <cell r="D8">
            <v>150867</v>
          </cell>
        </row>
        <row r="9">
          <cell r="D9">
            <v>330816</v>
          </cell>
        </row>
        <row r="10">
          <cell r="D10">
            <v>319171</v>
          </cell>
        </row>
        <row r="11">
          <cell r="D11">
            <v>256324</v>
          </cell>
        </row>
        <row r="12">
          <cell r="D12">
            <v>127113</v>
          </cell>
        </row>
        <row r="13">
          <cell r="D13">
            <v>2411290</v>
          </cell>
        </row>
        <row r="14">
          <cell r="D14">
            <v>67510</v>
          </cell>
        </row>
        <row r="15">
          <cell r="D15">
            <v>359230</v>
          </cell>
        </row>
      </sheetData>
      <sheetData sheetId="11">
        <row r="7">
          <cell r="D7">
            <v>820397</v>
          </cell>
        </row>
        <row r="8">
          <cell r="D8">
            <v>1972320</v>
          </cell>
        </row>
        <row r="9">
          <cell r="D9">
            <v>1144327</v>
          </cell>
        </row>
        <row r="10">
          <cell r="D10">
            <v>1232639</v>
          </cell>
        </row>
        <row r="11">
          <cell r="D11">
            <v>222470</v>
          </cell>
        </row>
        <row r="12">
          <cell r="D12">
            <v>198375</v>
          </cell>
        </row>
        <row r="13">
          <cell r="D13">
            <v>252329</v>
          </cell>
        </row>
        <row r="14">
          <cell r="D14">
            <v>107776</v>
          </cell>
        </row>
        <row r="15">
          <cell r="D15">
            <v>61860</v>
          </cell>
        </row>
        <row r="16">
          <cell r="D16">
            <v>207750</v>
          </cell>
        </row>
        <row r="17">
          <cell r="D17">
            <v>389130</v>
          </cell>
        </row>
        <row r="18">
          <cell r="D18">
            <v>18233</v>
          </cell>
        </row>
        <row r="19">
          <cell r="D19">
            <v>4500</v>
          </cell>
        </row>
        <row r="20">
          <cell r="D20">
            <v>3000</v>
          </cell>
        </row>
      </sheetData>
      <sheetData sheetId="12">
        <row r="7">
          <cell r="D7">
            <v>12624</v>
          </cell>
        </row>
        <row r="8">
          <cell r="D8">
            <v>647610</v>
          </cell>
        </row>
        <row r="9">
          <cell r="D9">
            <v>2900500</v>
          </cell>
        </row>
        <row r="10">
          <cell r="D10">
            <v>1520796</v>
          </cell>
        </row>
        <row r="11">
          <cell r="D11">
            <v>111636</v>
          </cell>
        </row>
        <row r="12">
          <cell r="D12">
            <v>1443383</v>
          </cell>
        </row>
        <row r="13">
          <cell r="D13">
            <v>1381747</v>
          </cell>
        </row>
        <row r="14">
          <cell r="D14">
            <v>6015</v>
          </cell>
        </row>
        <row r="15">
          <cell r="D15">
            <v>166502</v>
          </cell>
        </row>
        <row r="16">
          <cell r="D16">
            <v>540058</v>
          </cell>
        </row>
        <row r="17">
          <cell r="D17">
            <v>442980</v>
          </cell>
        </row>
        <row r="18">
          <cell r="D18">
            <v>328381</v>
          </cell>
        </row>
        <row r="19">
          <cell r="D19">
            <v>506376</v>
          </cell>
        </row>
        <row r="20">
          <cell r="D20">
            <v>355106</v>
          </cell>
        </row>
        <row r="21">
          <cell r="D21">
            <v>2406</v>
          </cell>
        </row>
        <row r="22">
          <cell r="D22">
            <v>188362</v>
          </cell>
        </row>
        <row r="23">
          <cell r="D23">
            <v>505072</v>
          </cell>
        </row>
        <row r="24">
          <cell r="D24">
            <v>264286</v>
          </cell>
        </row>
        <row r="25">
          <cell r="D25">
            <v>346239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92C1-4549-4954-BA40-5D96465E7BD2}">
  <sheetPr>
    <tabColor rgb="FF00B0F0"/>
  </sheetPr>
  <dimension ref="A1:J51"/>
  <sheetViews>
    <sheetView tabSelected="1" zoomScaleNormal="100" workbookViewId="0">
      <selection activeCell="G8" sqref="G8"/>
    </sheetView>
  </sheetViews>
  <sheetFormatPr defaultRowHeight="15" x14ac:dyDescent="0.25"/>
  <cols>
    <col min="1" max="1" width="37.140625" customWidth="1"/>
    <col min="2" max="2" width="27.140625" customWidth="1"/>
    <col min="3" max="3" width="18.7109375" customWidth="1"/>
    <col min="4" max="4" width="23.28515625" customWidth="1"/>
    <col min="5" max="6" width="13.42578125" customWidth="1"/>
    <col min="7" max="7" width="15.85546875" customWidth="1"/>
    <col min="8" max="8" width="13.5703125" customWidth="1"/>
  </cols>
  <sheetData>
    <row r="1" spans="1:10" ht="47.25" customHeight="1" x14ac:dyDescent="0.35">
      <c r="A1" s="38" t="s">
        <v>0</v>
      </c>
      <c r="B1" s="38"/>
      <c r="C1" s="38"/>
    </row>
    <row r="3" spans="1:10" ht="47.45" customHeight="1" x14ac:dyDescent="0.25">
      <c r="A3" s="1"/>
      <c r="B3" s="2" t="s">
        <v>1</v>
      </c>
      <c r="C3" s="3" t="s">
        <v>2</v>
      </c>
    </row>
    <row r="4" spans="1:10" ht="15.75" customHeight="1" x14ac:dyDescent="0.25">
      <c r="A4" s="4" t="s">
        <v>3</v>
      </c>
      <c r="B4" s="5">
        <f>B5+B11+B14</f>
        <v>86593857</v>
      </c>
      <c r="C4" s="5">
        <f>C5+C11+C14</f>
        <v>34760007.62999998</v>
      </c>
    </row>
    <row r="5" spans="1:10" ht="30.75" customHeight="1" x14ac:dyDescent="0.25">
      <c r="A5" s="6" t="s">
        <v>4</v>
      </c>
      <c r="B5" s="7">
        <f>B7+B10+B9</f>
        <v>25460377</v>
      </c>
      <c r="C5" s="7">
        <f>C7+C10+C9</f>
        <v>1703719.4100000001</v>
      </c>
      <c r="D5" s="8"/>
      <c r="E5" s="26"/>
      <c r="F5" s="27"/>
      <c r="G5" s="26"/>
      <c r="H5" s="26"/>
      <c r="I5" s="26"/>
    </row>
    <row r="6" spans="1:10" ht="15.75" customHeight="1" x14ac:dyDescent="0.25">
      <c r="A6" s="6" t="s">
        <v>5</v>
      </c>
      <c r="B6" s="10">
        <f>B7+B8+B10+B37+B38</f>
        <v>45700521</v>
      </c>
      <c r="C6" s="10">
        <f>C7+C8+C10+C37+C38</f>
        <v>11637495.883999998</v>
      </c>
      <c r="E6" s="26"/>
      <c r="F6" s="26"/>
      <c r="G6" s="26"/>
      <c r="H6" s="26"/>
      <c r="I6" s="26"/>
    </row>
    <row r="7" spans="1:10" x14ac:dyDescent="0.25">
      <c r="A7" s="11" t="s">
        <v>6</v>
      </c>
      <c r="B7" s="12">
        <v>21664877</v>
      </c>
      <c r="C7" s="12">
        <v>920977.41</v>
      </c>
      <c r="E7" s="28"/>
      <c r="F7" s="26"/>
      <c r="G7" s="26"/>
      <c r="H7" s="26"/>
      <c r="I7" s="26"/>
    </row>
    <row r="8" spans="1:10" x14ac:dyDescent="0.25">
      <c r="A8" s="4" t="s">
        <v>7</v>
      </c>
      <c r="B8" s="14">
        <f>B15+B9</f>
        <v>22818575</v>
      </c>
      <c r="C8" s="14">
        <v>10227509.373999998</v>
      </c>
      <c r="E8" s="28"/>
      <c r="F8" s="26"/>
      <c r="G8" s="26"/>
      <c r="H8" s="26"/>
      <c r="I8" s="26"/>
    </row>
    <row r="9" spans="1:10" x14ac:dyDescent="0.25">
      <c r="A9" s="11" t="s">
        <v>8</v>
      </c>
      <c r="B9" s="14">
        <f>170000+2899500</f>
        <v>3069500</v>
      </c>
      <c r="C9" s="14">
        <f>13798+[1]LNG_kopa_3!G9</f>
        <v>782742</v>
      </c>
      <c r="E9" s="28"/>
      <c r="F9" s="26"/>
      <c r="G9" s="26"/>
      <c r="H9" s="26"/>
      <c r="I9" s="26"/>
    </row>
    <row r="10" spans="1:10" x14ac:dyDescent="0.25">
      <c r="A10" s="4" t="s">
        <v>9</v>
      </c>
      <c r="B10" s="14">
        <v>726000</v>
      </c>
      <c r="C10" s="14"/>
      <c r="E10" s="28"/>
      <c r="F10" s="26"/>
      <c r="G10" s="26"/>
      <c r="H10" s="26"/>
      <c r="I10" s="26"/>
    </row>
    <row r="11" spans="1:10" x14ac:dyDescent="0.25">
      <c r="A11" s="15" t="s">
        <v>10</v>
      </c>
      <c r="B11" s="7">
        <f>B12+B13</f>
        <v>27858753</v>
      </c>
      <c r="C11" s="7">
        <f>C12+C13</f>
        <v>15827797.119999981</v>
      </c>
      <c r="D11" s="13"/>
      <c r="E11" s="26"/>
      <c r="F11" s="26"/>
      <c r="G11" s="26"/>
      <c r="H11" s="26"/>
      <c r="I11" s="26"/>
    </row>
    <row r="12" spans="1:10" x14ac:dyDescent="0.25">
      <c r="A12" s="4" t="s">
        <v>11</v>
      </c>
      <c r="B12" s="14">
        <v>3474533</v>
      </c>
      <c r="C12" s="33">
        <f>'[1]3_LNG_KOPA'!G26</f>
        <v>2432174</v>
      </c>
      <c r="E12" s="32"/>
      <c r="F12" s="32"/>
      <c r="G12" s="32"/>
      <c r="H12" s="32"/>
      <c r="I12" s="26"/>
    </row>
    <row r="13" spans="1:10" x14ac:dyDescent="0.25">
      <c r="A13" s="4" t="s">
        <v>12</v>
      </c>
      <c r="B13" s="14">
        <v>24384220</v>
      </c>
      <c r="C13" s="33">
        <v>13395623.119999981</v>
      </c>
      <c r="D13" s="13"/>
      <c r="E13" s="32"/>
      <c r="F13" s="32"/>
      <c r="G13" s="32"/>
      <c r="H13" s="32"/>
      <c r="I13" s="26"/>
    </row>
    <row r="14" spans="1:10" x14ac:dyDescent="0.25">
      <c r="A14" s="16" t="s">
        <v>13</v>
      </c>
      <c r="B14" s="10">
        <f>B15+B39</f>
        <v>33274727</v>
      </c>
      <c r="C14" s="34">
        <f>C15+C39</f>
        <v>17228491.100000001</v>
      </c>
      <c r="D14" s="9"/>
      <c r="E14" s="26"/>
      <c r="F14" s="26"/>
      <c r="G14" s="26"/>
      <c r="H14" s="28"/>
      <c r="I14" s="26"/>
    </row>
    <row r="15" spans="1:10" x14ac:dyDescent="0.25">
      <c r="A15" s="17" t="s">
        <v>7</v>
      </c>
      <c r="B15" s="18">
        <f>SUM(B16:B36)+B38+B37</f>
        <v>19749075</v>
      </c>
      <c r="C15" s="35">
        <f>SUM(C16:C36)+C38+C37</f>
        <v>11184421.1</v>
      </c>
      <c r="E15" s="29"/>
      <c r="F15" s="29"/>
      <c r="G15" s="29"/>
      <c r="H15" s="30"/>
      <c r="I15" s="26"/>
    </row>
    <row r="16" spans="1:10" x14ac:dyDescent="0.25">
      <c r="A16" s="19" t="s">
        <v>14</v>
      </c>
      <c r="B16" s="33">
        <f>'[1]1_LNG_kopā'!D12+'[1]2_LNG_kopā'!D10+'[1]3_LNG_kopā'!D11</f>
        <v>1471388</v>
      </c>
      <c r="C16" s="33">
        <v>1392849</v>
      </c>
      <c r="E16" s="26"/>
      <c r="F16" s="26"/>
      <c r="G16" s="26"/>
      <c r="H16" s="31"/>
      <c r="I16" s="26"/>
      <c r="J16" s="20"/>
    </row>
    <row r="17" spans="1:10" ht="25.5" x14ac:dyDescent="0.25">
      <c r="A17" s="19" t="s">
        <v>15</v>
      </c>
      <c r="B17" s="33">
        <f>'[1]1_LNG_kopā'!D15+'[1]3_LNG_kopā'!D13+'[1]2_LNG_kopā'!D12</f>
        <v>1939352</v>
      </c>
      <c r="C17" s="33">
        <v>1906274</v>
      </c>
      <c r="D17" s="21"/>
      <c r="E17" s="26"/>
      <c r="F17" s="26"/>
      <c r="G17" s="26"/>
      <c r="H17" s="26"/>
      <c r="I17" s="26"/>
      <c r="J17" s="20"/>
    </row>
    <row r="18" spans="1:10" x14ac:dyDescent="0.25">
      <c r="A18" s="19" t="s">
        <v>16</v>
      </c>
      <c r="B18" s="33">
        <f>'[1]1_LNG_kopā'!D14+'[1]3_LNG_kopā'!D8+'[1]2_LNG_kopā'!D8-170000</f>
        <v>2517440</v>
      </c>
      <c r="C18" s="33">
        <v>571053</v>
      </c>
      <c r="E18" s="26"/>
      <c r="F18" s="26"/>
      <c r="G18" s="26"/>
      <c r="H18" s="31"/>
      <c r="I18" s="26"/>
      <c r="J18" s="20"/>
    </row>
    <row r="19" spans="1:10" x14ac:dyDescent="0.25">
      <c r="A19" s="19" t="s">
        <v>17</v>
      </c>
      <c r="B19" s="33">
        <f>'[1]1_LNG_kopā'!D9+'[1]3_LNG_kopā'!D7+'[1]2_LNG_kopā'!D7</f>
        <v>1163837</v>
      </c>
      <c r="C19" s="33">
        <v>693369</v>
      </c>
      <c r="E19" s="26"/>
      <c r="F19" s="26"/>
      <c r="G19" s="26"/>
      <c r="H19" s="31"/>
      <c r="I19" s="26"/>
      <c r="J19" s="20"/>
    </row>
    <row r="20" spans="1:10" x14ac:dyDescent="0.25">
      <c r="A20" s="19" t="s">
        <v>18</v>
      </c>
      <c r="B20" s="33">
        <f>'[1]1_LNG_kopā'!D13+'[1]3_LNG_kopā'!D12+'[1]2_LNG_kopā'!D11</f>
        <v>4077143</v>
      </c>
      <c r="C20" s="33">
        <v>2582930</v>
      </c>
      <c r="E20" s="26"/>
      <c r="F20" s="26"/>
      <c r="G20" s="26"/>
      <c r="H20" s="26"/>
      <c r="I20" s="26"/>
    </row>
    <row r="21" spans="1:10" x14ac:dyDescent="0.25">
      <c r="A21" s="19" t="s">
        <v>19</v>
      </c>
      <c r="B21" s="33">
        <f>'[1]1_LNG_kopā'!D10+'[1]3_LNG_kopā'!D9+'[1]3_LNG_kopā'!D10+'[1]2_LNG_kopā'!D9-2899500</f>
        <v>2985294</v>
      </c>
      <c r="C21" s="33">
        <v>763647</v>
      </c>
      <c r="E21" s="26"/>
      <c r="F21" s="26"/>
      <c r="G21" s="26"/>
      <c r="H21" s="26"/>
      <c r="I21" s="26"/>
      <c r="J21" s="20"/>
    </row>
    <row r="22" spans="1:10" x14ac:dyDescent="0.25">
      <c r="A22" s="19" t="s">
        <v>20</v>
      </c>
      <c r="B22" s="33">
        <f>'[1]1_LNG_kopā'!D11+'[1]3_LNG_kopā'!D14+'[1]2_LNG_kopā'!D13</f>
        <v>514668</v>
      </c>
      <c r="C22" s="33">
        <v>483473</v>
      </c>
      <c r="D22" s="21"/>
      <c r="E22" s="26"/>
      <c r="F22" s="26"/>
      <c r="G22" s="26"/>
      <c r="H22" s="31"/>
      <c r="I22" s="26"/>
      <c r="J22" s="20"/>
    </row>
    <row r="23" spans="1:10" ht="25.5" x14ac:dyDescent="0.25">
      <c r="A23" s="19" t="s">
        <v>21</v>
      </c>
      <c r="B23" s="33">
        <f>'[1]1_LNG_kopā'!D8+'[1]3_LNG_kopā'!D18+'[1]2_LNG_kopā'!D18</f>
        <v>497481</v>
      </c>
      <c r="C23" s="33">
        <v>334882</v>
      </c>
      <c r="D23" s="21"/>
      <c r="E23" s="26"/>
      <c r="F23" s="26"/>
      <c r="G23" s="26"/>
      <c r="H23" s="31"/>
      <c r="I23" s="26"/>
    </row>
    <row r="24" spans="1:10" x14ac:dyDescent="0.25">
      <c r="A24" s="19" t="s">
        <v>22</v>
      </c>
      <c r="B24" s="33">
        <f>'[1]2_LNG_kopā'!D14</f>
        <v>107776</v>
      </c>
      <c r="C24" s="33">
        <v>47645</v>
      </c>
      <c r="D24" s="21"/>
      <c r="E24" s="26"/>
      <c r="F24" s="26"/>
      <c r="G24" s="26"/>
      <c r="H24" s="31"/>
      <c r="I24" s="26"/>
    </row>
    <row r="25" spans="1:10" x14ac:dyDescent="0.25">
      <c r="A25" s="19" t="s">
        <v>23</v>
      </c>
      <c r="B25" s="33">
        <f>'[1]2_LNG_kopā'!D15</f>
        <v>61860</v>
      </c>
      <c r="C25" s="33">
        <v>58792</v>
      </c>
      <c r="D25" s="21"/>
      <c r="E25" s="26"/>
      <c r="F25" s="26"/>
      <c r="G25" s="26"/>
      <c r="H25" s="31"/>
      <c r="I25" s="26"/>
    </row>
    <row r="26" spans="1:10" x14ac:dyDescent="0.25">
      <c r="A26" s="19" t="s">
        <v>24</v>
      </c>
      <c r="B26" s="33">
        <f>'[1]2_LNG_kopā'!D16</f>
        <v>207750</v>
      </c>
      <c r="C26" s="33">
        <v>160217</v>
      </c>
      <c r="D26" s="21"/>
      <c r="E26" s="26"/>
      <c r="F26" s="26"/>
      <c r="G26" s="26"/>
      <c r="H26" s="31"/>
      <c r="I26" s="26"/>
    </row>
    <row r="27" spans="1:10" x14ac:dyDescent="0.25">
      <c r="A27" s="19" t="s">
        <v>25</v>
      </c>
      <c r="B27" s="33">
        <f>'[1]2_LNG_kopā'!D17+'[1]3_LNG_kopā'!D17</f>
        <v>832110</v>
      </c>
      <c r="C27" s="33">
        <v>593589</v>
      </c>
      <c r="E27" s="26"/>
      <c r="F27" s="26"/>
      <c r="G27" s="26"/>
      <c r="H27" s="31"/>
      <c r="I27" s="26"/>
    </row>
    <row r="28" spans="1:10" x14ac:dyDescent="0.25">
      <c r="A28" s="19" t="s">
        <v>26</v>
      </c>
      <c r="B28" s="33">
        <f>'[1]2_LNG_kopā'!D19+'[1]3_LNG_kopā'!D19</f>
        <v>510876</v>
      </c>
      <c r="C28" s="33">
        <v>174203</v>
      </c>
      <c r="E28" s="26"/>
      <c r="F28" s="26"/>
      <c r="G28" s="26"/>
      <c r="H28" s="31"/>
      <c r="I28" s="26"/>
    </row>
    <row r="29" spans="1:10" x14ac:dyDescent="0.25">
      <c r="A29" s="19" t="s">
        <v>27</v>
      </c>
      <c r="B29" s="33">
        <f>'[1]2_LNG_kopā'!D20+'[1]3_LNG_kopā'!D21</f>
        <v>5406</v>
      </c>
      <c r="C29" s="33">
        <v>5405</v>
      </c>
      <c r="D29" s="21"/>
      <c r="E29" s="26"/>
      <c r="F29" s="26"/>
      <c r="G29" s="26"/>
      <c r="H29" s="31"/>
      <c r="I29" s="26"/>
    </row>
    <row r="30" spans="1:10" x14ac:dyDescent="0.25">
      <c r="A30" s="19" t="s">
        <v>28</v>
      </c>
      <c r="B30" s="33">
        <f>'[1]3_LNG_kopā'!D23</f>
        <v>505072</v>
      </c>
      <c r="C30" s="33">
        <v>0</v>
      </c>
      <c r="D30" s="22"/>
      <c r="E30" s="26"/>
      <c r="F30" s="26"/>
      <c r="G30" s="26"/>
      <c r="H30" s="28"/>
      <c r="I30" s="26"/>
    </row>
    <row r="31" spans="1:10" ht="15" customHeight="1" x14ac:dyDescent="0.25">
      <c r="A31" s="19" t="s">
        <v>29</v>
      </c>
      <c r="B31" s="33">
        <f>'[1]3_LNG_kopā'!D15</f>
        <v>166502</v>
      </c>
      <c r="C31" s="33">
        <v>117812</v>
      </c>
      <c r="E31" s="26"/>
      <c r="F31" s="26"/>
      <c r="G31" s="26"/>
      <c r="H31" s="28"/>
      <c r="I31" s="26"/>
    </row>
    <row r="32" spans="1:10" x14ac:dyDescent="0.25">
      <c r="A32" s="19" t="s">
        <v>30</v>
      </c>
      <c r="B32" s="33">
        <f>'[1]3_LNG_kopā'!D20</f>
        <v>355106</v>
      </c>
      <c r="C32" s="33">
        <v>212557</v>
      </c>
      <c r="E32" s="26"/>
      <c r="F32" s="26"/>
      <c r="G32" s="26"/>
      <c r="H32" s="28"/>
      <c r="I32" s="26"/>
    </row>
    <row r="33" spans="1:9" x14ac:dyDescent="0.25">
      <c r="A33" s="19" t="s">
        <v>31</v>
      </c>
      <c r="B33" s="33">
        <f>'[1]3_LNG_kopā'!D16</f>
        <v>540058</v>
      </c>
      <c r="C33" s="33">
        <v>374507</v>
      </c>
      <c r="E33" s="26"/>
      <c r="F33" s="26"/>
      <c r="G33" s="26"/>
      <c r="H33" s="26"/>
      <c r="I33" s="26"/>
    </row>
    <row r="34" spans="1:9" x14ac:dyDescent="0.25">
      <c r="A34" s="19" t="s">
        <v>32</v>
      </c>
      <c r="B34" s="33">
        <f>'[1]3_LNG_kopā'!D22</f>
        <v>188362</v>
      </c>
      <c r="C34" s="33">
        <v>0</v>
      </c>
      <c r="E34" s="26"/>
      <c r="F34" s="26"/>
      <c r="G34" s="26"/>
      <c r="H34" s="26"/>
      <c r="I34" s="26"/>
    </row>
    <row r="35" spans="1:9" x14ac:dyDescent="0.25">
      <c r="A35" s="19" t="s">
        <v>33</v>
      </c>
      <c r="B35" s="33">
        <f>'[1]3_LNG_kopā'!D24</f>
        <v>264286</v>
      </c>
      <c r="C35" s="33">
        <v>222208</v>
      </c>
      <c r="E35" s="26"/>
      <c r="F35" s="26"/>
      <c r="G35" s="26"/>
      <c r="H35" s="26"/>
      <c r="I35" s="26"/>
    </row>
    <row r="36" spans="1:9" x14ac:dyDescent="0.25">
      <c r="A36" s="19" t="s">
        <v>34</v>
      </c>
      <c r="B36" s="33">
        <f>'[1]3_LNG_kopā'!D25</f>
        <v>346239</v>
      </c>
      <c r="C36" s="33">
        <v>0</v>
      </c>
      <c r="D36" s="22"/>
      <c r="E36" s="26"/>
      <c r="F36" s="26"/>
      <c r="G36" s="26"/>
      <c r="H36" s="26"/>
      <c r="I36" s="26"/>
    </row>
    <row r="37" spans="1:9" ht="25.5" x14ac:dyDescent="0.25">
      <c r="A37" s="19" t="s">
        <v>35</v>
      </c>
      <c r="B37" s="33">
        <v>341069</v>
      </c>
      <c r="C37" s="33">
        <v>341069</v>
      </c>
      <c r="D37" s="22"/>
      <c r="E37" s="26"/>
      <c r="F37" s="26"/>
      <c r="G37" s="26"/>
      <c r="H37" s="26"/>
      <c r="I37" s="26"/>
    </row>
    <row r="38" spans="1:9" x14ac:dyDescent="0.25">
      <c r="A38" s="19" t="s">
        <v>36</v>
      </c>
      <c r="B38" s="33">
        <v>150000</v>
      </c>
      <c r="C38" s="33">
        <v>147940.09999999998</v>
      </c>
      <c r="D38" s="22"/>
      <c r="E38" s="26"/>
      <c r="F38" s="26"/>
      <c r="G38" s="26"/>
      <c r="H38" s="26"/>
      <c r="I38" s="26"/>
    </row>
    <row r="39" spans="1:9" x14ac:dyDescent="0.25">
      <c r="A39" s="23" t="s">
        <v>37</v>
      </c>
      <c r="B39" s="36">
        <f>B40+B41+B42+B43+B44</f>
        <v>13525652</v>
      </c>
      <c r="C39" s="36">
        <f t="shared" ref="C39" si="0">C40+C41+C42+C43+C44</f>
        <v>6044070</v>
      </c>
      <c r="E39" s="26"/>
      <c r="F39" s="26"/>
      <c r="G39" s="26"/>
      <c r="H39" s="26"/>
      <c r="I39" s="26"/>
    </row>
    <row r="40" spans="1:9" x14ac:dyDescent="0.25">
      <c r="A40" s="24" t="s">
        <v>38</v>
      </c>
      <c r="B40" s="37">
        <v>8229186</v>
      </c>
      <c r="C40" s="33">
        <v>4629193</v>
      </c>
      <c r="E40" s="26"/>
      <c r="F40" s="26"/>
      <c r="G40" s="26"/>
      <c r="H40" s="26"/>
      <c r="I40" s="26"/>
    </row>
    <row r="41" spans="1:9" x14ac:dyDescent="0.25">
      <c r="A41" s="24" t="s">
        <v>39</v>
      </c>
      <c r="B41" s="37">
        <v>4962393</v>
      </c>
      <c r="C41" s="33">
        <v>1112628</v>
      </c>
      <c r="E41" s="26"/>
      <c r="F41" s="26"/>
      <c r="G41" s="26"/>
      <c r="H41" s="26"/>
      <c r="I41" s="26"/>
    </row>
    <row r="42" spans="1:9" x14ac:dyDescent="0.25">
      <c r="A42" s="24" t="s">
        <v>40</v>
      </c>
      <c r="B42" s="37">
        <v>124438</v>
      </c>
      <c r="C42" s="33">
        <v>96382</v>
      </c>
      <c r="D42" s="21"/>
      <c r="E42" s="26"/>
      <c r="F42" s="26"/>
      <c r="G42" s="26"/>
      <c r="H42" s="26"/>
      <c r="I42" s="26"/>
    </row>
    <row r="43" spans="1:9" x14ac:dyDescent="0.25">
      <c r="A43" s="25" t="s">
        <v>41</v>
      </c>
      <c r="B43" s="37">
        <v>174128</v>
      </c>
      <c r="C43" s="33">
        <v>174128</v>
      </c>
      <c r="E43" s="26"/>
      <c r="F43" s="26"/>
      <c r="G43" s="26"/>
      <c r="H43" s="26"/>
      <c r="I43" s="26"/>
    </row>
    <row r="44" spans="1:9" x14ac:dyDescent="0.25">
      <c r="A44" s="25" t="s">
        <v>42</v>
      </c>
      <c r="B44" s="37">
        <v>35507</v>
      </c>
      <c r="C44" s="33">
        <v>31739</v>
      </c>
      <c r="E44" s="26"/>
      <c r="F44" s="26"/>
      <c r="G44" s="26"/>
      <c r="H44" s="26"/>
      <c r="I44" s="26"/>
    </row>
    <row r="45" spans="1:9" x14ac:dyDescent="0.25">
      <c r="E45" s="29"/>
      <c r="F45" s="29"/>
      <c r="G45" s="29"/>
      <c r="H45" s="30"/>
      <c r="I45" s="26"/>
    </row>
    <row r="46" spans="1:9" x14ac:dyDescent="0.25">
      <c r="C46" s="20"/>
      <c r="E46" s="26"/>
      <c r="F46" s="26"/>
      <c r="G46" s="26"/>
      <c r="H46" s="26"/>
      <c r="I46" s="26"/>
    </row>
    <row r="48" spans="1:9" x14ac:dyDescent="0.25">
      <c r="B48" s="13"/>
    </row>
    <row r="51" ht="15.75" customHeight="1" x14ac:dyDescent="0.25"/>
  </sheetData>
  <mergeCells count="1">
    <mergeCell ref="A1:C1"/>
  </mergeCells>
  <pageMargins left="0.7" right="0.7" top="0.75" bottom="0.75" header="0.3" footer="0.3"/>
  <pageSetup paperSize="9" scale="85"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Saeimai_kopsavilkums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Zandberga</dc:creator>
  <cp:lastModifiedBy>Igors Belovs</cp:lastModifiedBy>
  <cp:lastPrinted>2021-10-05T11:24:44Z</cp:lastPrinted>
  <dcterms:created xsi:type="dcterms:W3CDTF">2021-10-05T08:17:49Z</dcterms:created>
  <dcterms:modified xsi:type="dcterms:W3CDTF">2021-10-05T11:24:47Z</dcterms:modified>
</cp:coreProperties>
</file>