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vnozare.pri\vm\Redirect_profiles\VM_Igors_Belovs\My Documents\Darba mape\Atbildes_projekti\Saeima\290921_Covid_19\Gala variants\"/>
    </mc:Choice>
  </mc:AlternateContent>
  <xr:revisionPtr revIDLastSave="0" documentId="13_ncr:1_{6BD3182E-35EA-4A0C-AAC4-75C6AA846DA6}" xr6:coauthVersionLast="47" xr6:coauthVersionMax="47" xr10:uidLastSave="{00000000-0000-0000-0000-000000000000}"/>
  <bookViews>
    <workbookView xWindow="57480" yWindow="-120" windowWidth="29040" windowHeight="15840" xr2:uid="{C4457518-40FC-4D26-A06B-4518797C47F5}"/>
  </bookViews>
  <sheets>
    <sheet name="papildus_izmak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4" i="1" l="1"/>
  <c r="G165" i="1"/>
  <c r="F269" i="1"/>
  <c r="F268" i="1"/>
  <c r="F265" i="1"/>
  <c r="F262" i="1"/>
  <c r="F278" i="1" l="1"/>
  <c r="F276" i="1"/>
  <c r="F274" i="1"/>
  <c r="F272" i="1"/>
  <c r="F270" i="1"/>
  <c r="I134" i="1"/>
  <c r="I133" i="1"/>
  <c r="I132" i="1"/>
  <c r="I131" i="1"/>
  <c r="I130" i="1"/>
  <c r="I128" i="1"/>
  <c r="G43" i="1"/>
</calcChain>
</file>

<file path=xl/sharedStrings.xml><?xml version="1.0" encoding="utf-8"?>
<sst xmlns="http://schemas.openxmlformats.org/spreadsheetml/2006/main" count="816" uniqueCount="466">
  <si>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</si>
  <si>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</si>
  <si>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</si>
  <si>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</si>
  <si>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</si>
  <si>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</si>
  <si>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</si>
  <si>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</si>
  <si>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</si>
  <si>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</si>
  <si>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</si>
  <si>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</si>
  <si>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</si>
  <si>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</si>
  <si>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</si>
  <si>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</si>
  <si>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</si>
  <si>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</si>
  <si>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</si>
  <si>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</si>
  <si>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</si>
  <si>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</si>
  <si>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</si>
  <si>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https://likumi.lv/ta/id/319405</t>
  </si>
  <si>
    <t>02.12.2020.</t>
  </si>
  <si>
    <t xml:space="preserve">4 779 150  </t>
  </si>
  <si>
    <t>VSIA "Bērnu klīniskā universitātes slimnīca"</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</si>
  <si>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</si>
  <si>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11.02.2021.</t>
  </si>
  <si>
    <t>Nr.80</t>
  </si>
  <si>
    <t>https://likumi.lv/ta/id/320957</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</si>
  <si>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</si>
  <si>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</si>
  <si>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</si>
  <si>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VSIA "Slimnīca "Gintermuiža""</t>
  </si>
  <si>
    <t>Atlistoši likumā “Par valsts budžetu 2021.gadam” noteiktajam palielināt VSIA "Slimnīca "Gintermuiža"" pamatkapitālu, slimnīcas stacionārās uzņemšanas nodaļas pārbūvei.</t>
  </si>
  <si>
    <t>VSIA "Paula Stradiņa klīniskā universitātes slimīca"</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</si>
  <si>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</si>
  <si>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</si>
  <si>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</si>
  <si>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</si>
  <si>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</si>
  <si>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</si>
  <si>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</si>
  <si>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</si>
  <si>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</si>
  <si>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</si>
  <si>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</si>
  <si>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</si>
  <si>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</si>
  <si>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</si>
  <si>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</si>
  <si>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</si>
  <si>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</si>
  <si>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Medicīniskā personāla psihoemocionālajam atbalstam un tā monitoringam</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</si>
  <si>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</si>
  <si>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</si>
  <si>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</si>
  <si>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</si>
  <si>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</si>
  <si>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</si>
  <si>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</si>
  <si>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</si>
  <si>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</si>
  <si>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</si>
  <si>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</si>
  <si>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</si>
  <si>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</si>
  <si>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</si>
  <si>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</si>
  <si>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</si>
  <si>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</si>
  <si>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</si>
  <si>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</si>
  <si>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</si>
  <si>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</si>
  <si>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</si>
  <si>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</si>
  <si>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</si>
  <si>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</si>
  <si>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</si>
  <si>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</si>
  <si>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</si>
  <si>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</si>
  <si>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</si>
  <si>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</si>
  <si>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</si>
  <si>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</si>
  <si>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</si>
  <si>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</si>
  <si>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</si>
  <si>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</si>
  <si>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</si>
  <si>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</si>
  <si>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</si>
  <si>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</si>
  <si>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</si>
  <si>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</si>
  <si>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</si>
  <si>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</si>
  <si>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</si>
  <si>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</si>
  <si>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</si>
  <si>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</si>
  <si>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</si>
  <si>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</si>
  <si>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</si>
  <si>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</si>
  <si>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</si>
  <si>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</si>
  <si>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</si>
  <si>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</si>
  <si>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</si>
  <si>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</si>
  <si>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</si>
  <si>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</si>
  <si>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</si>
  <si>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</si>
  <si>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</si>
  <si>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</si>
  <si>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</si>
  <si>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</si>
  <si>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</si>
  <si>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</si>
  <si>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</si>
  <si>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</si>
  <si>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</si>
  <si>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</si>
  <si>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</si>
  <si>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</si>
  <si>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</si>
  <si>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</si>
  <si>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</si>
  <si>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</si>
  <si>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</si>
  <si>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</si>
  <si>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</si>
  <si>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</si>
  <si>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</si>
  <si>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</si>
  <si>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</si>
  <si>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</si>
  <si>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</si>
  <si>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</si>
  <si>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</si>
  <si>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</si>
  <si>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</si>
  <si>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</si>
  <si>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</si>
  <si>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</si>
  <si>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</si>
  <si>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</si>
  <si>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</si>
  <si>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</si>
  <si>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</si>
  <si>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</si>
  <si>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</si>
  <si>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</si>
  <si>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</si>
  <si>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</si>
  <si>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</si>
  <si>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</si>
  <si>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</si>
  <si>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</si>
  <si>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</si>
  <si>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</si>
  <si>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</si>
  <si>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</si>
  <si>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</si>
  <si>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</si>
  <si>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</si>
  <si>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</si>
  <si>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</si>
  <si>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</si>
  <si>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</si>
  <si>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</si>
  <si>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</si>
  <si>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</si>
  <si>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</si>
  <si>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</si>
  <si>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</si>
  <si>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</si>
  <si>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</si>
  <si>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</si>
  <si>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</si>
  <si>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</si>
  <si>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</si>
  <si>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</si>
  <si>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</si>
  <si>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</si>
  <si>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</si>
  <si>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</si>
  <si>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</si>
  <si>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</si>
  <si>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</si>
  <si>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</si>
  <si>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</si>
  <si>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</si>
  <si>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</si>
  <si>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</si>
  <si>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</si>
  <si>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</si>
  <si>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</si>
  <si>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</si>
  <si>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</si>
  <si>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</si>
  <si>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</si>
  <si>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</si>
  <si>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</si>
  <si>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</si>
  <si>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</si>
  <si>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</si>
  <si>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</si>
  <si>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</si>
  <si>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</si>
  <si>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</si>
  <si>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</si>
  <si>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</si>
  <si>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</si>
  <si>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</si>
  <si>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</si>
  <si>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</si>
  <si>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</si>
  <si>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</si>
  <si>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</si>
  <si>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</si>
  <si>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</si>
  <si>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</si>
  <si>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</si>
  <si>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</si>
  <si>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</si>
  <si>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</si>
  <si>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</si>
  <si>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</si>
  <si>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</si>
  <si>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</si>
  <si>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</si>
  <si>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</si>
  <si>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</si>
  <si>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</si>
  <si>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</si>
  <si>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</si>
  <si>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</si>
  <si>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</si>
  <si>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</si>
  <si>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</si>
  <si>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</si>
  <si>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</si>
  <si>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</si>
  <si>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</si>
  <si>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</si>
  <si>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</si>
  <si>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</si>
  <si>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</si>
  <si>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</si>
  <si>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</si>
  <si>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</si>
  <si>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</si>
  <si>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</si>
  <si>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</si>
  <si>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</si>
  <si>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</si>
  <si>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</si>
  <si>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</si>
  <si>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</si>
  <si>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</si>
  <si>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</si>
  <si>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</si>
  <si>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</si>
  <si>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</si>
  <si>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</si>
  <si>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</si>
  <si>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</si>
  <si>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</si>
  <si>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</si>
  <si>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</si>
  <si>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</si>
  <si>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</si>
  <si>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</si>
  <si>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</si>
  <si>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</si>
  <si>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</si>
  <si>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</si>
  <si>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</si>
  <si>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</si>
  <si>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</si>
  <si>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</si>
  <si>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</si>
  <si>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</si>
  <si>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</si>
  <si>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</si>
  <si>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</si>
  <si>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</si>
  <si>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</si>
  <si>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</si>
  <si>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</si>
  <si>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</si>
  <si>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</si>
  <si>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</si>
  <si>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</si>
  <si>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</si>
  <si>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</si>
  <si>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</si>
  <si>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</si>
  <si>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</si>
  <si>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</si>
  <si>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</si>
  <si>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</si>
  <si>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</si>
  <si>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</si>
  <si>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</si>
  <si>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</si>
  <si>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</si>
  <si>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</si>
  <si>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</si>
  <si>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</si>
  <si>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</si>
  <si>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</si>
  <si>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</si>
  <si>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</si>
  <si>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</si>
  <si>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</si>
  <si>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</si>
  <si>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</si>
  <si>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</si>
  <si>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</si>
  <si>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</si>
  <si>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</si>
  <si>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</si>
  <si>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</si>
  <si>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</si>
  <si>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</si>
  <si>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</si>
  <si>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</si>
  <si>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</si>
  <si>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</si>
  <si>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</si>
  <si>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</si>
  <si>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</si>
  <si>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</si>
  <si>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</si>
  <si>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</si>
  <si>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</si>
  <si>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</si>
  <si>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</si>
  <si>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observācijai paredzēto gultu uzturēšanai</t>
  </si>
  <si>
    <t>Finansējums NVD intensīvajai terapijai paredzēto gultu uzturēšanai</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</si>
  <si>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</si>
  <si>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</si>
  <si>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</si>
  <si>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</si>
  <si>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</si>
  <si>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</si>
  <si>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</si>
  <si>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</si>
  <si>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</si>
  <si>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</si>
  <si>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</si>
  <si>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</si>
  <si>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</si>
  <si>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</si>
  <si>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</si>
  <si>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</si>
  <si>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</si>
  <si>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</si>
  <si>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</si>
  <si>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</si>
  <si>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</si>
  <si>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</si>
  <si>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</si>
  <si>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</si>
  <si>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</si>
  <si>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</si>
  <si>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</si>
  <si>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</si>
  <si>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</si>
  <si>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</si>
  <si>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</si>
  <si>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</si>
  <si>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</si>
  <si>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</si>
  <si>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</si>
  <si>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</si>
  <si>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</si>
  <si>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</si>
  <si>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</si>
  <si>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</si>
  <si>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</si>
  <si>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</si>
  <si>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</si>
  <si>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</si>
  <si>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</si>
  <si>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</si>
  <si>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</si>
  <si>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</si>
  <si>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</si>
  <si>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</si>
  <si>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</si>
  <si>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</si>
  <si>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</si>
  <si>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</si>
  <si>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</si>
  <si>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</si>
  <si>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</si>
  <si>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</si>
  <si>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</si>
  <si>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</si>
  <si>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</si>
  <si>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</si>
  <si>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</si>
  <si>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</si>
  <si>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</si>
  <si>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</si>
  <si>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</si>
  <si>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</si>
  <si>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</si>
  <si>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</si>
  <si>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</si>
  <si>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</si>
  <si>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</si>
  <si>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</si>
  <si>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</si>
  <si>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</si>
  <si>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</si>
  <si>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</si>
  <si>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</si>
  <si>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</si>
  <si>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</si>
  <si>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</si>
  <si>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</si>
  <si>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</si>
  <si>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</si>
  <si>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</si>
  <si>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</si>
  <si>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</si>
  <si>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</si>
  <si>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</si>
  <si>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</si>
  <si>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</si>
  <si>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</si>
  <si>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</si>
  <si>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</si>
  <si>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</si>
  <si>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</si>
  <si>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</si>
  <si>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</si>
  <si>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</si>
  <si>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</si>
  <si>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</si>
  <si>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</si>
  <si>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</si>
  <si>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Līgums nr.NVD-9/14-2021 ar SIA "RITMIKA", NVD</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</si>
  <si>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</si>
  <si>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</si>
  <si>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</si>
  <si>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</si>
  <si>
    <t>Piemaksas no 2021. gada 1. aprīļa līdz 2021. gada 30. aprīlim Slimību profilakses un kontroles centra nodarbinātajiem par darbu paaugstināta riska un slodzes apstākļos sabiedrības veselības apdraudējuma situācijā saistībā ar Covid-19 uzliesmojumu un seku novēršanu</t>
  </si>
  <si>
    <t>Slimību profilakses un kontroles centra nodarbinātajiem</t>
  </si>
  <si>
    <t>Atvaļinājuma rezerves uzkrājumi ģimenes ārstu praksēm, atbistoši aprēķinātajai piemaksu summai par 2021.gada janvāri - maiju</t>
  </si>
  <si>
    <t>Atvaļinājuma rezerves uzkrājumi stacionārām ārstniecības iestādēm, atbistoši aprēķinātajai piemaksu summai par 2021.gada janvāri-maiju</t>
  </si>
  <si>
    <t>Samaksa par faktiski izmaksātajām piemaksām Veselības inspekcijas ārstniecības personām un citiem nodarbinātajiem no 2021.gada 1.aprīļa līdz 2021.gada 30.aprīlim par iesaisti Covid-19 jautājumu risināšanā un seku novēršanā</t>
  </si>
  <si>
    <t>Veselības inspekcijas ierēdņi un darbinieki</t>
  </si>
  <si>
    <t>Samaksa par faktiski izmaksātajām piemaksām Veselības ministrijas ierēdņiem un darbiniekiem no 2021.gada 1.aprīļa līdz 2021.gada 30.jūnijam par iesaisti Covid-19 jautājumu risināšanā un seku novēršanā</t>
  </si>
  <si>
    <t>Atvaļinājuma rezerves uzkrājumu nodrošināšana par piemaksa daļu VM ierēdņiem un darbiniekiem, kuri ir iesaistīti Covid-19 jautājumu risināšanā un seku novēršanā par 2021.gada aprīli</t>
  </si>
  <si>
    <t>Veselības ministrijas nodarbinātie</t>
  </si>
  <si>
    <t>Izlietots uz 12.09.2021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</si>
</sst>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3"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0"/>
      <color theme="1"/>
      <name val="Times New Roman"/>
      <family val="1"/>
      <charset val="186"/>
    </font>
    <font>
      <sz val="11"/>
      <color rgb="FFFF0000"/>
      <name val="Times New Roman"/>
      <family val="1"/>
      <charset val="186"/>
    </font>
    <font>
      <sz val="1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193">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2" fontId="3" fillId="0" borderId="1" xfId="0" applyNumberFormat="1" applyFont="1" applyBorder="1" applyAlignment="1">
      <alignment vertical="center"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2" fontId="11" fillId="0" borderId="1" xfId="0" applyNumberFormat="1" applyFont="1" applyFill="1" applyBorder="1" applyAlignment="1">
      <alignment horizontal="left" vertical="center" wrapText="1"/>
    </xf>
    <xf numFmtId="1" fontId="3" fillId="0" borderId="1" xfId="2"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10" fillId="0" borderId="1" xfId="0" applyFont="1" applyFill="1" applyBorder="1" applyAlignment="1">
      <alignment vertical="center" wrapText="1"/>
    </xf>
    <xf numFmtId="2" fontId="1" fillId="0" borderId="1" xfId="1" applyNumberFormat="1" applyFill="1" applyBorder="1" applyAlignment="1">
      <alignment horizontal="center" vertical="center" wrapText="1"/>
    </xf>
    <xf numFmtId="165" fontId="9" fillId="3" borderId="1" xfId="0" applyNumberFormat="1" applyFont="1" applyFill="1" applyBorder="1" applyAlignment="1">
      <alignment horizontal="left" vertical="center" wrapText="1"/>
    </xf>
    <xf numFmtId="165" fontId="9" fillId="3" borderId="1"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5" fontId="9" fillId="0" borderId="1" xfId="0" applyNumberFormat="1" applyFont="1" applyBorder="1" applyAlignment="1">
      <alignment horizontal="left" vertical="center" wrapText="1"/>
    </xf>
    <xf numFmtId="2" fontId="11" fillId="0" borderId="1" xfId="0" applyNumberFormat="1" applyFont="1" applyBorder="1" applyAlignment="1">
      <alignment vertical="center" wrapText="1"/>
    </xf>
    <xf numFmtId="2" fontId="11" fillId="3" borderId="1" xfId="0" applyNumberFormat="1" applyFont="1" applyFill="1" applyBorder="1" applyAlignment="1">
      <alignment vertical="center" wrapText="1"/>
    </xf>
    <xf numFmtId="2" fontId="9" fillId="0" borderId="1" xfId="0" applyNumberFormat="1" applyFont="1" applyBorder="1" applyAlignment="1">
      <alignment vertical="center" wrapText="1"/>
    </xf>
    <xf numFmtId="2" fontId="11" fillId="0" borderId="1" xfId="0" applyNumberFormat="1" applyFont="1" applyFill="1" applyBorder="1" applyAlignment="1">
      <alignment vertical="center" wrapText="1"/>
    </xf>
    <xf numFmtId="165" fontId="9" fillId="3" borderId="1" xfId="0" applyNumberFormat="1" applyFont="1" applyFill="1" applyBorder="1" applyAlignment="1">
      <alignment vertical="center" wrapText="1"/>
    </xf>
    <xf numFmtId="2" fontId="10" fillId="0" borderId="1" xfId="0" applyNumberFormat="1" applyFont="1" applyBorder="1" applyAlignment="1">
      <alignment wrapText="1"/>
    </xf>
    <xf numFmtId="165" fontId="9" fillId="0" borderId="1" xfId="0" applyNumberFormat="1" applyFont="1" applyFill="1" applyBorder="1" applyAlignment="1">
      <alignment horizontal="left" vertical="center" wrapText="1"/>
    </xf>
    <xf numFmtId="2" fontId="11"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2"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2" fontId="1" fillId="0" borderId="1" xfId="1" applyNumberFormat="1" applyBorder="1" applyAlignment="1">
      <alignment vertical="center" wrapText="1"/>
    </xf>
    <xf numFmtId="2" fontId="4" fillId="0" borderId="1" xfId="0" applyNumberFormat="1" applyFont="1" applyBorder="1" applyAlignment="1">
      <alignment wrapText="1"/>
    </xf>
    <xf numFmtId="2" fontId="9" fillId="0" borderId="1" xfId="0" applyNumberFormat="1" applyFont="1" applyFill="1" applyBorder="1" applyAlignment="1">
      <alignment vertical="center" wrapText="1"/>
    </xf>
    <xf numFmtId="1" fontId="3" fillId="0" borderId="2" xfId="0" applyNumberFormat="1" applyFont="1" applyBorder="1" applyAlignment="1">
      <alignment horizontal="center" vertical="center" wrapText="1"/>
    </xf>
    <xf numFmtId="2"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2" xfId="0" applyNumberFormat="1" applyFont="1" applyBorder="1" applyAlignment="1">
      <alignment horizontal="center" wrapText="1"/>
    </xf>
    <xf numFmtId="0" fontId="1" fillId="0" borderId="3" xfId="1" applyFill="1" applyBorder="1" applyAlignment="1">
      <alignment horizontal="center" vertical="center"/>
    </xf>
    <xf numFmtId="2" fontId="3" fillId="0" borderId="1" xfId="0" applyNumberFormat="1" applyFont="1" applyBorder="1" applyAlignment="1">
      <alignment horizontal="left" vertic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1" fontId="3" fillId="0" borderId="1" xfId="0" applyNumberFormat="1" applyFont="1" applyFill="1" applyBorder="1" applyAlignment="1">
      <alignment horizontal="center" vertical="center" wrapText="1"/>
    </xf>
    <xf numFmtId="2" fontId="10"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4" fillId="0" borderId="1" xfId="0" applyNumberFormat="1" applyFont="1" applyFill="1" applyBorder="1" applyAlignment="1">
      <alignment vertical="center" wrapText="1"/>
    </xf>
    <xf numFmtId="2" fontId="11" fillId="0" borderId="1" xfId="0" applyNumberFormat="1" applyFont="1" applyFill="1" applyBorder="1" applyAlignment="1">
      <alignment horizontal="left" wrapText="1"/>
    </xf>
    <xf numFmtId="2" fontId="11" fillId="3" borderId="1" xfId="0" applyNumberFormat="1" applyFont="1" applyFill="1" applyBorder="1" applyAlignment="1">
      <alignment horizontal="lef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0" borderId="2" xfId="0" applyNumberFormat="1" applyFont="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2" fontId="4" fillId="0" borderId="2" xfId="0" applyNumberFormat="1" applyFont="1" applyBorder="1" applyAlignment="1">
      <alignment horizontal="left" wrapText="1"/>
    </xf>
    <xf numFmtId="2" fontId="3" fillId="0" borderId="2" xfId="0" applyNumberFormat="1" applyFont="1" applyBorder="1" applyAlignment="1">
      <alignment horizontal="left" vertical="center" wrapText="1"/>
    </xf>
    <xf numFmtId="0" fontId="3" fillId="0" borderId="3"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0" xfId="0" applyNumberFormat="1" applyFont="1" applyFill="1" applyAlignment="1">
      <alignment wrapText="1"/>
    </xf>
    <xf numFmtId="2"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7" fillId="0" borderId="1" xfId="1" applyNumberFormat="1" applyFont="1" applyFill="1" applyBorder="1" applyAlignment="1">
      <alignment horizontal="center" vertical="center" wrapText="1"/>
    </xf>
    <xf numFmtId="0" fontId="1" fillId="0" borderId="1" xfId="1" applyFill="1" applyBorder="1" applyAlignment="1">
      <alignment horizontal="center" vertical="center"/>
    </xf>
    <xf numFmtId="0" fontId="7" fillId="0" borderId="1" xfId="1" applyFont="1" applyFill="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2" fontId="8" fillId="0" borderId="0" xfId="0" applyNumberFormat="1" applyFont="1" applyAlignment="1">
      <alignment horizontal="left" wrapText="1"/>
    </xf>
    <xf numFmtId="2" fontId="3" fillId="0" borderId="1" xfId="0" applyNumberFormat="1" applyFont="1" applyBorder="1" applyAlignment="1">
      <alignment vertical="center" wrapText="1"/>
    </xf>
    <xf numFmtId="2" fontId="1" fillId="0" borderId="1" xfId="1" applyNumberForma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5" fillId="2" borderId="1"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7" fillId="0" borderId="1" xfId="1" applyNumberFormat="1" applyFont="1" applyFill="1" applyBorder="1" applyAlignment="1">
      <alignment horizontal="center" vertical="center"/>
    </xf>
    <xf numFmtId="2" fontId="1" fillId="0" borderId="1" xfId="1" applyNumberForma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1" fillId="0" borderId="2" xfId="1" applyNumberFormat="1" applyFill="1" applyBorder="1" applyAlignment="1">
      <alignment horizontal="center" vertical="center" wrapText="1"/>
    </xf>
    <xf numFmtId="2" fontId="1" fillId="0" borderId="4" xfId="1" applyNumberFormat="1" applyFill="1" applyBorder="1" applyAlignment="1">
      <alignment horizontal="center" vertical="center" wrapText="1"/>
    </xf>
    <xf numFmtId="2" fontId="1" fillId="0" borderId="3" xfId="1" applyNumberFormat="1" applyFill="1" applyBorder="1" applyAlignment="1">
      <alignment horizontal="center" vertical="center" wrapText="1"/>
    </xf>
    <xf numFmtId="1" fontId="3" fillId="0" borderId="4" xfId="0"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1" fillId="0" borderId="2" xfId="1" applyFill="1" applyBorder="1" applyAlignment="1">
      <alignment vertical="center"/>
    </xf>
    <xf numFmtId="0" fontId="1" fillId="0" borderId="4" xfId="1" applyFill="1" applyBorder="1" applyAlignment="1">
      <alignment vertical="center"/>
    </xf>
    <xf numFmtId="0" fontId="1" fillId="0" borderId="3" xfId="1" applyFill="1" applyBorder="1" applyAlignment="1">
      <alignment vertical="center"/>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left" vertical="center" wrapText="1"/>
    </xf>
    <xf numFmtId="14" fontId="3" fillId="0" borderId="1" xfId="0" applyNumberFormat="1" applyFont="1" applyFill="1" applyBorder="1" applyAlignment="1">
      <alignment vertical="center"/>
    </xf>
    <xf numFmtId="2" fontId="9" fillId="0" borderId="2" xfId="0" applyNumberFormat="1"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2" fontId="9"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2" fontId="1" fillId="0" borderId="2" xfId="1" applyNumberFormat="1" applyBorder="1" applyAlignment="1">
      <alignment horizontal="center" vertical="center" wrapText="1"/>
    </xf>
    <xf numFmtId="2" fontId="1" fillId="0" borderId="4" xfId="1" applyNumberFormat="1" applyBorder="1" applyAlignment="1">
      <alignment horizontal="center" vertical="center" wrapText="1"/>
    </xf>
    <xf numFmtId="2" fontId="1" fillId="0" borderId="3" xfId="1" applyNumberFormat="1" applyBorder="1" applyAlignment="1">
      <alignment horizontal="center" vertical="center" wrapText="1"/>
    </xf>
    <xf numFmtId="2" fontId="11" fillId="0" borderId="2"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 Type="http://schemas.openxmlformats.org/officeDocument/2006/relationships/hyperlink" Target="https://likumi.lv/ta/id/320379" TargetMode="External"/><Relationship Id="rId21" Type="http://schemas.openxmlformats.org/officeDocument/2006/relationships/hyperlink" Target="https://likumi.lv/ta/id/323564" TargetMode="External"/><Relationship Id="rId34" Type="http://schemas.openxmlformats.org/officeDocument/2006/relationships/printerSettings" Target="../printerSettings/printerSettings1.bin"/><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 Id="rId8" Type="http://schemas.openxmlformats.org/officeDocument/2006/relationships/hyperlink" Target="https://likumi.lv/ta/id/320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P314"/>
  <sheetViews>
    <sheetView tabSelected="1" zoomScale="81" zoomScaleNormal="81" workbookViewId="0">
      <selection activeCell="A323" sqref="A323"/>
    </sheetView>
  </sheetViews>
  <sheetFormatPr defaultColWidth="9.140625" defaultRowHeight="15" x14ac:dyDescent="0.25"/>
  <cols>
    <col min="1" max="1" width="60.85546875" style="2" customWidth="1"/>
    <col min="2" max="2" width="11.28515625" style="6" customWidth="1"/>
    <col min="3" max="3" width="8.5703125" style="6" customWidth="1"/>
    <col min="4" max="4" width="19.85546875" style="6" customWidth="1"/>
    <col min="5" max="5" width="27.140625" style="6" customWidth="1"/>
    <col min="6" max="6" width="12.42578125" style="2" customWidth="1"/>
    <col min="7" max="7" width="15.140625" style="118" customWidth="1"/>
    <col min="8" max="8" width="37.85546875" style="2" customWidth="1"/>
    <col min="9" max="9" width="13.7109375" style="81" customWidth="1"/>
    <col min="10" max="10" width="11.5703125" style="81" customWidth="1"/>
    <col min="11" max="11" width="19" style="103" customWidth="1"/>
    <col min="12" max="12" width="11.28515625" style="2" bestFit="1" customWidth="1"/>
    <col min="13" max="16384" width="9.140625" style="2"/>
  </cols>
  <sheetData>
    <row r="1" spans="1:11" ht="29.25" x14ac:dyDescent="0.25">
      <c r="A1" s="1" t="s">
        <v>0</v>
      </c>
      <c r="B1" s="2"/>
      <c r="C1" s="2"/>
      <c r="D1" s="2"/>
      <c r="E1" s="2"/>
    </row>
    <row r="2" spans="1:11" ht="13.9" x14ac:dyDescent="0.25">
      <c r="B2" s="2"/>
      <c r="C2" s="2"/>
      <c r="D2" s="2"/>
      <c r="E2" s="2"/>
    </row>
    <row r="3" spans="1:11" ht="85.5" x14ac:dyDescent="0.25">
      <c r="A3" s="3" t="s">
        <v>20</v>
      </c>
      <c r="B3" s="4" t="s">
        <v>1</v>
      </c>
      <c r="C3" s="4" t="s">
        <v>2</v>
      </c>
      <c r="D3" s="4" t="s">
        <v>3</v>
      </c>
      <c r="E3" s="4" t="s">
        <v>4</v>
      </c>
      <c r="F3" s="5" t="s">
        <v>5</v>
      </c>
      <c r="G3" s="119" t="s">
        <v>465</v>
      </c>
      <c r="H3" s="5" t="s">
        <v>6</v>
      </c>
      <c r="I3" s="68" t="s">
        <v>7</v>
      </c>
      <c r="J3" s="68" t="s">
        <v>8</v>
      </c>
      <c r="K3" s="68" t="s">
        <v>9</v>
      </c>
    </row>
    <row r="4" spans="1:11" ht="13.9" customHeight="1" x14ac:dyDescent="0.25">
      <c r="A4" s="154" t="s">
        <v>163</v>
      </c>
      <c r="B4" s="154"/>
      <c r="C4" s="154"/>
      <c r="D4" s="154"/>
      <c r="E4" s="154"/>
      <c r="F4" s="154"/>
      <c r="G4" s="154"/>
      <c r="H4" s="154"/>
      <c r="I4" s="154"/>
      <c r="J4" s="154"/>
      <c r="K4" s="154"/>
    </row>
    <row r="5" spans="1:11" ht="69.599999999999994" customHeight="1" x14ac:dyDescent="0.25">
      <c r="A5" s="10" t="s">
        <v>22</v>
      </c>
      <c r="B5" s="131" t="s">
        <v>24</v>
      </c>
      <c r="C5" s="131" t="s">
        <v>178</v>
      </c>
      <c r="D5" s="131"/>
      <c r="E5" s="140" t="s">
        <v>23</v>
      </c>
      <c r="F5" s="9" t="s">
        <v>25</v>
      </c>
      <c r="G5" s="116">
        <v>4779150</v>
      </c>
      <c r="H5" s="10"/>
      <c r="I5" s="82"/>
      <c r="J5" s="82"/>
      <c r="K5" s="104" t="s">
        <v>26</v>
      </c>
    </row>
    <row r="6" spans="1:11" ht="45" x14ac:dyDescent="0.25">
      <c r="A6" s="10" t="s">
        <v>35</v>
      </c>
      <c r="B6" s="131"/>
      <c r="C6" s="131"/>
      <c r="D6" s="131"/>
      <c r="E6" s="140"/>
      <c r="F6" s="28">
        <v>188233</v>
      </c>
      <c r="G6" s="28">
        <v>188233</v>
      </c>
      <c r="H6" s="10"/>
      <c r="I6" s="82"/>
      <c r="J6" s="82"/>
      <c r="K6" s="104" t="s">
        <v>34</v>
      </c>
    </row>
    <row r="7" spans="1:11" ht="45" x14ac:dyDescent="0.25">
      <c r="A7" s="10" t="s">
        <v>37</v>
      </c>
      <c r="B7" s="131"/>
      <c r="C7" s="131"/>
      <c r="D7" s="131"/>
      <c r="E7" s="140"/>
      <c r="F7" s="9">
        <v>6242878</v>
      </c>
      <c r="G7" s="116">
        <v>6242878</v>
      </c>
      <c r="H7" s="67"/>
      <c r="I7" s="83"/>
      <c r="J7" s="83"/>
      <c r="K7" s="71" t="s">
        <v>39</v>
      </c>
    </row>
    <row r="8" spans="1:11" ht="75" x14ac:dyDescent="0.25">
      <c r="A8" s="10" t="s">
        <v>38</v>
      </c>
      <c r="B8" s="131"/>
      <c r="C8" s="131"/>
      <c r="D8" s="131"/>
      <c r="E8" s="140"/>
      <c r="F8" s="9">
        <v>24022645</v>
      </c>
      <c r="G8" s="116">
        <v>24022645</v>
      </c>
      <c r="H8" s="10"/>
      <c r="I8" s="83"/>
      <c r="J8" s="83"/>
      <c r="K8" s="71" t="s">
        <v>36</v>
      </c>
    </row>
    <row r="9" spans="1:11" ht="60" x14ac:dyDescent="0.25">
      <c r="A9" s="16" t="s">
        <v>174</v>
      </c>
      <c r="B9" s="131" t="s">
        <v>15</v>
      </c>
      <c r="C9" s="131" t="s">
        <v>17</v>
      </c>
      <c r="D9" s="131" t="s">
        <v>16</v>
      </c>
      <c r="E9" s="140" t="s">
        <v>19</v>
      </c>
      <c r="F9" s="9">
        <v>1793053</v>
      </c>
      <c r="G9" s="28">
        <v>1793053</v>
      </c>
      <c r="H9" s="10"/>
      <c r="I9" s="7"/>
      <c r="J9" s="7"/>
      <c r="K9" s="105" t="s">
        <v>21</v>
      </c>
    </row>
    <row r="10" spans="1:11" ht="45" x14ac:dyDescent="0.25">
      <c r="A10" s="10" t="s">
        <v>175</v>
      </c>
      <c r="B10" s="131"/>
      <c r="C10" s="131"/>
      <c r="D10" s="131"/>
      <c r="E10" s="140"/>
      <c r="F10" s="9">
        <v>4500</v>
      </c>
      <c r="G10" s="116">
        <v>4500</v>
      </c>
      <c r="H10" s="13"/>
      <c r="I10" s="82"/>
      <c r="J10" s="82"/>
      <c r="K10" s="104" t="s">
        <v>18</v>
      </c>
    </row>
    <row r="11" spans="1:11" ht="45" x14ac:dyDescent="0.25">
      <c r="A11" s="10" t="s">
        <v>176</v>
      </c>
      <c r="B11" s="131"/>
      <c r="C11" s="131"/>
      <c r="D11" s="131"/>
      <c r="E11" s="140"/>
      <c r="F11" s="9">
        <v>2963895</v>
      </c>
      <c r="G11" s="116">
        <v>2963895</v>
      </c>
      <c r="H11" s="10"/>
      <c r="I11" s="83"/>
      <c r="J11" s="83"/>
      <c r="K11" s="71" t="s">
        <v>39</v>
      </c>
    </row>
    <row r="12" spans="1:11" ht="33" customHeight="1" x14ac:dyDescent="0.25">
      <c r="A12" s="10" t="s">
        <v>101</v>
      </c>
      <c r="B12" s="131" t="s">
        <v>15</v>
      </c>
      <c r="C12" s="131" t="s">
        <v>100</v>
      </c>
      <c r="D12" s="131" t="s">
        <v>11</v>
      </c>
      <c r="E12" s="157" t="s">
        <v>197</v>
      </c>
      <c r="F12" s="9">
        <v>820397</v>
      </c>
      <c r="G12" s="116">
        <v>17061</v>
      </c>
      <c r="H12" s="10" t="s">
        <v>149</v>
      </c>
      <c r="I12" s="131" t="s">
        <v>173</v>
      </c>
      <c r="J12" s="83"/>
      <c r="K12" s="148" t="s">
        <v>95</v>
      </c>
    </row>
    <row r="13" spans="1:11" ht="30" x14ac:dyDescent="0.25">
      <c r="A13" s="10" t="s">
        <v>102</v>
      </c>
      <c r="B13" s="131"/>
      <c r="C13" s="131"/>
      <c r="D13" s="131"/>
      <c r="E13" s="140"/>
      <c r="F13" s="9">
        <v>1972320</v>
      </c>
      <c r="G13" s="116">
        <v>908.56</v>
      </c>
      <c r="H13" s="10" t="s">
        <v>150</v>
      </c>
      <c r="I13" s="131"/>
      <c r="J13" s="83"/>
      <c r="K13" s="148"/>
    </row>
    <row r="14" spans="1:11" ht="30" x14ac:dyDescent="0.25">
      <c r="A14" s="10" t="s">
        <v>103</v>
      </c>
      <c r="B14" s="131"/>
      <c r="C14" s="131"/>
      <c r="D14" s="131"/>
      <c r="E14" s="140"/>
      <c r="F14" s="9">
        <v>1144327</v>
      </c>
      <c r="G14" s="116"/>
      <c r="H14" s="16" t="s">
        <v>160</v>
      </c>
      <c r="I14" s="131"/>
      <c r="J14" s="83"/>
      <c r="K14" s="148"/>
    </row>
    <row r="15" spans="1:11" ht="30" x14ac:dyDescent="0.25">
      <c r="A15" s="10" t="s">
        <v>104</v>
      </c>
      <c r="B15" s="131"/>
      <c r="C15" s="131"/>
      <c r="D15" s="131"/>
      <c r="E15" s="140"/>
      <c r="F15" s="9">
        <v>1232639</v>
      </c>
      <c r="G15" s="116"/>
      <c r="H15" s="16" t="s">
        <v>161</v>
      </c>
      <c r="I15" s="131"/>
      <c r="J15" s="83"/>
      <c r="K15" s="148"/>
    </row>
    <row r="16" spans="1:11" ht="30" x14ac:dyDescent="0.25">
      <c r="A16" s="10" t="s">
        <v>105</v>
      </c>
      <c r="B16" s="131"/>
      <c r="C16" s="131"/>
      <c r="D16" s="131"/>
      <c r="E16" s="140"/>
      <c r="F16" s="9">
        <v>222470</v>
      </c>
      <c r="G16" s="116"/>
      <c r="H16" s="16" t="s">
        <v>162</v>
      </c>
      <c r="I16" s="131"/>
      <c r="J16" s="83"/>
      <c r="K16" s="148"/>
    </row>
    <row r="17" spans="1:11" ht="30" x14ac:dyDescent="0.25">
      <c r="A17" s="10" t="s">
        <v>106</v>
      </c>
      <c r="B17" s="131"/>
      <c r="C17" s="131"/>
      <c r="D17" s="131"/>
      <c r="E17" s="140"/>
      <c r="F17" s="9">
        <v>198375</v>
      </c>
      <c r="G17" s="116">
        <v>64243.38</v>
      </c>
      <c r="H17" s="10" t="s">
        <v>151</v>
      </c>
      <c r="I17" s="131"/>
      <c r="J17" s="83"/>
      <c r="K17" s="148"/>
    </row>
    <row r="18" spans="1:11" ht="30" x14ac:dyDescent="0.25">
      <c r="A18" s="10" t="s">
        <v>107</v>
      </c>
      <c r="B18" s="131"/>
      <c r="C18" s="131"/>
      <c r="D18" s="131"/>
      <c r="E18" s="140"/>
      <c r="F18" s="9">
        <v>252329</v>
      </c>
      <c r="G18" s="116"/>
      <c r="H18" s="16" t="s">
        <v>159</v>
      </c>
      <c r="I18" s="131"/>
      <c r="J18" s="83"/>
      <c r="K18" s="148"/>
    </row>
    <row r="19" spans="1:11" ht="30" x14ac:dyDescent="0.25">
      <c r="A19" s="10" t="s">
        <v>108</v>
      </c>
      <c r="B19" s="131"/>
      <c r="C19" s="131"/>
      <c r="D19" s="131"/>
      <c r="E19" s="140"/>
      <c r="F19" s="9">
        <v>107776</v>
      </c>
      <c r="G19" s="116">
        <v>10479.48</v>
      </c>
      <c r="H19" s="10" t="s">
        <v>152</v>
      </c>
      <c r="I19" s="131"/>
      <c r="J19" s="83"/>
      <c r="K19" s="148"/>
    </row>
    <row r="20" spans="1:11" ht="30" x14ac:dyDescent="0.25">
      <c r="A20" s="10" t="s">
        <v>109</v>
      </c>
      <c r="B20" s="131"/>
      <c r="C20" s="131"/>
      <c r="D20" s="131"/>
      <c r="E20" s="140"/>
      <c r="F20" s="9">
        <v>61860</v>
      </c>
      <c r="G20" s="116"/>
      <c r="H20" s="16" t="s">
        <v>157</v>
      </c>
      <c r="I20" s="131"/>
      <c r="J20" s="83"/>
      <c r="K20" s="148"/>
    </row>
    <row r="21" spans="1:11" ht="30" x14ac:dyDescent="0.25">
      <c r="A21" s="10" t="s">
        <v>110</v>
      </c>
      <c r="B21" s="131"/>
      <c r="C21" s="131"/>
      <c r="D21" s="131"/>
      <c r="E21" s="140"/>
      <c r="F21" s="9">
        <v>207750</v>
      </c>
      <c r="G21" s="116"/>
      <c r="H21" s="16" t="s">
        <v>158</v>
      </c>
      <c r="I21" s="131"/>
      <c r="J21" s="83"/>
      <c r="K21" s="148"/>
    </row>
    <row r="22" spans="1:11" ht="30" x14ac:dyDescent="0.25">
      <c r="A22" s="10" t="s">
        <v>111</v>
      </c>
      <c r="B22" s="131"/>
      <c r="C22" s="131"/>
      <c r="D22" s="131"/>
      <c r="E22" s="140"/>
      <c r="F22" s="9">
        <v>389130</v>
      </c>
      <c r="G22" s="116">
        <v>1237.83</v>
      </c>
      <c r="H22" s="10" t="s">
        <v>153</v>
      </c>
      <c r="I22" s="131"/>
      <c r="J22" s="83"/>
      <c r="K22" s="148"/>
    </row>
    <row r="23" spans="1:11" ht="30" x14ac:dyDescent="0.25">
      <c r="A23" s="10" t="s">
        <v>112</v>
      </c>
      <c r="B23" s="131"/>
      <c r="C23" s="131"/>
      <c r="D23" s="131"/>
      <c r="E23" s="140"/>
      <c r="F23" s="9">
        <v>18233</v>
      </c>
      <c r="G23" s="116"/>
      <c r="H23" s="16" t="s">
        <v>155</v>
      </c>
      <c r="I23" s="131"/>
      <c r="J23" s="83"/>
      <c r="K23" s="148"/>
    </row>
    <row r="24" spans="1:11" ht="30" x14ac:dyDescent="0.25">
      <c r="A24" s="10" t="s">
        <v>113</v>
      </c>
      <c r="B24" s="131"/>
      <c r="C24" s="131"/>
      <c r="D24" s="131"/>
      <c r="E24" s="140"/>
      <c r="F24" s="9">
        <v>4500</v>
      </c>
      <c r="G24" s="116"/>
      <c r="H24" s="16" t="s">
        <v>156</v>
      </c>
      <c r="I24" s="131"/>
      <c r="J24" s="83"/>
      <c r="K24" s="148"/>
    </row>
    <row r="25" spans="1:11" ht="30" x14ac:dyDescent="0.25">
      <c r="A25" s="10" t="s">
        <v>114</v>
      </c>
      <c r="B25" s="131"/>
      <c r="C25" s="131"/>
      <c r="D25" s="131"/>
      <c r="E25" s="140"/>
      <c r="F25" s="9">
        <v>3000</v>
      </c>
      <c r="G25" s="18">
        <v>2998.38</v>
      </c>
      <c r="H25" s="10" t="s">
        <v>154</v>
      </c>
      <c r="I25" s="131"/>
      <c r="J25" s="83"/>
      <c r="K25" s="148"/>
    </row>
    <row r="26" spans="1:11" ht="14.45" customHeight="1" x14ac:dyDescent="0.25">
      <c r="A26" s="10" t="s">
        <v>115</v>
      </c>
      <c r="B26" s="131"/>
      <c r="C26" s="131"/>
      <c r="D26" s="131"/>
      <c r="E26" s="140"/>
      <c r="F26" s="9">
        <v>341069</v>
      </c>
      <c r="G26" s="116">
        <v>341068.75</v>
      </c>
      <c r="H26" s="10" t="s">
        <v>116</v>
      </c>
      <c r="I26" s="83"/>
      <c r="J26" s="83"/>
      <c r="K26" s="71" t="s">
        <v>96</v>
      </c>
    </row>
    <row r="27" spans="1:11" ht="51.6" customHeight="1" x14ac:dyDescent="0.25">
      <c r="A27" s="16" t="s">
        <v>215</v>
      </c>
      <c r="B27" s="25" t="s">
        <v>123</v>
      </c>
      <c r="C27" s="25" t="s">
        <v>10</v>
      </c>
      <c r="D27" s="128" t="s">
        <v>11</v>
      </c>
      <c r="E27" s="29" t="s">
        <v>12</v>
      </c>
      <c r="F27" s="160">
        <v>7089060</v>
      </c>
      <c r="G27" s="116">
        <v>2332200</v>
      </c>
      <c r="H27" s="13" t="s">
        <v>13</v>
      </c>
      <c r="I27" s="7"/>
      <c r="J27" s="7"/>
      <c r="K27" s="105" t="s">
        <v>14</v>
      </c>
    </row>
    <row r="28" spans="1:11" ht="78" customHeight="1" x14ac:dyDescent="0.25">
      <c r="A28" s="16" t="s">
        <v>216</v>
      </c>
      <c r="B28" s="25" t="s">
        <v>214</v>
      </c>
      <c r="C28" s="25" t="s">
        <v>218</v>
      </c>
      <c r="D28" s="130"/>
      <c r="E28" s="35" t="s">
        <v>217</v>
      </c>
      <c r="F28" s="161"/>
      <c r="G28" s="116">
        <v>2449500</v>
      </c>
      <c r="H28" s="13" t="s">
        <v>13</v>
      </c>
      <c r="I28" s="7"/>
      <c r="J28" s="7"/>
      <c r="K28" s="105" t="s">
        <v>14</v>
      </c>
    </row>
    <row r="29" spans="1:11" ht="28.15" customHeight="1" x14ac:dyDescent="0.25">
      <c r="A29" s="128" t="s">
        <v>239</v>
      </c>
      <c r="B29" s="128" t="s">
        <v>237</v>
      </c>
      <c r="C29" s="128" t="s">
        <v>238</v>
      </c>
      <c r="D29" s="128" t="s">
        <v>11</v>
      </c>
      <c r="E29" s="163" t="s">
        <v>236</v>
      </c>
      <c r="F29" s="160">
        <v>133796</v>
      </c>
      <c r="G29" s="116">
        <v>102578</v>
      </c>
      <c r="H29" s="34"/>
      <c r="I29" s="7"/>
      <c r="J29" s="7"/>
      <c r="K29" s="105" t="s">
        <v>415</v>
      </c>
    </row>
    <row r="30" spans="1:11" ht="25.9" customHeight="1" x14ac:dyDescent="0.25">
      <c r="A30" s="129"/>
      <c r="B30" s="129"/>
      <c r="C30" s="129"/>
      <c r="D30" s="129"/>
      <c r="E30" s="164"/>
      <c r="F30" s="166"/>
      <c r="G30" s="116">
        <v>2420</v>
      </c>
      <c r="H30" s="13" t="s">
        <v>416</v>
      </c>
      <c r="I30" s="7">
        <v>2420</v>
      </c>
      <c r="J30" s="7">
        <v>1</v>
      </c>
      <c r="K30" s="158" t="s">
        <v>417</v>
      </c>
    </row>
    <row r="31" spans="1:11" ht="17.45" customHeight="1" x14ac:dyDescent="0.25">
      <c r="A31" s="130"/>
      <c r="B31" s="129"/>
      <c r="C31" s="129"/>
      <c r="D31" s="129"/>
      <c r="E31" s="164"/>
      <c r="F31" s="161"/>
      <c r="G31" s="116">
        <v>28798</v>
      </c>
      <c r="H31" s="13" t="s">
        <v>91</v>
      </c>
      <c r="I31" s="84">
        <v>0.42349999999999999</v>
      </c>
      <c r="J31" s="82">
        <v>68000</v>
      </c>
      <c r="K31" s="159"/>
    </row>
    <row r="32" spans="1:11" ht="45" x14ac:dyDescent="0.25">
      <c r="A32" s="16" t="s">
        <v>240</v>
      </c>
      <c r="B32" s="130"/>
      <c r="C32" s="130"/>
      <c r="D32" s="130"/>
      <c r="E32" s="165"/>
      <c r="F32" s="38">
        <v>306119</v>
      </c>
      <c r="G32" s="116">
        <v>60223.159999999996</v>
      </c>
      <c r="H32" s="13" t="s">
        <v>202</v>
      </c>
      <c r="I32" s="7"/>
      <c r="J32" s="7"/>
      <c r="K32" s="105" t="s">
        <v>241</v>
      </c>
    </row>
    <row r="33" spans="1:16" ht="29.45" customHeight="1" x14ac:dyDescent="0.25">
      <c r="A33" s="10" t="s">
        <v>55</v>
      </c>
      <c r="B33" s="155" t="s">
        <v>122</v>
      </c>
      <c r="C33" s="155" t="s">
        <v>52</v>
      </c>
      <c r="D33" s="131" t="s">
        <v>11</v>
      </c>
      <c r="E33" s="156" t="s">
        <v>50</v>
      </c>
      <c r="F33" s="162">
        <v>5332095</v>
      </c>
      <c r="G33" s="117"/>
      <c r="H33" s="14"/>
      <c r="I33" s="85"/>
      <c r="J33" s="90"/>
      <c r="K33" s="106"/>
      <c r="L33" s="11"/>
      <c r="M33" s="11"/>
      <c r="N33" s="11"/>
      <c r="O33" s="11"/>
      <c r="P33" s="11"/>
    </row>
    <row r="34" spans="1:16" ht="42.6" customHeight="1" x14ac:dyDescent="0.25">
      <c r="A34" s="10" t="s">
        <v>372</v>
      </c>
      <c r="B34" s="155"/>
      <c r="C34" s="155"/>
      <c r="D34" s="131"/>
      <c r="E34" s="156"/>
      <c r="F34" s="162"/>
      <c r="G34" s="116">
        <v>367196.72</v>
      </c>
      <c r="H34" s="15" t="s">
        <v>166</v>
      </c>
      <c r="I34" s="85"/>
      <c r="J34" s="90"/>
      <c r="K34" s="104" t="s">
        <v>51</v>
      </c>
      <c r="L34" s="11"/>
      <c r="M34" s="11"/>
      <c r="N34" s="11"/>
      <c r="O34" s="11"/>
      <c r="P34" s="11"/>
    </row>
    <row r="35" spans="1:16" ht="42.6" customHeight="1" x14ac:dyDescent="0.25">
      <c r="A35" s="10" t="s">
        <v>56</v>
      </c>
      <c r="B35" s="155"/>
      <c r="C35" s="155"/>
      <c r="D35" s="131"/>
      <c r="E35" s="156"/>
      <c r="F35" s="162"/>
      <c r="G35" s="116">
        <v>427712.34</v>
      </c>
      <c r="H35" s="10" t="s">
        <v>51</v>
      </c>
      <c r="I35" s="85"/>
      <c r="J35" s="90"/>
      <c r="K35" s="104" t="s">
        <v>51</v>
      </c>
      <c r="L35" s="11"/>
      <c r="M35" s="11"/>
      <c r="N35" s="11"/>
      <c r="O35" s="11"/>
      <c r="P35" s="11"/>
    </row>
    <row r="36" spans="1:16" ht="42.6" customHeight="1" x14ac:dyDescent="0.25">
      <c r="A36" s="10" t="s">
        <v>373</v>
      </c>
      <c r="B36" s="155"/>
      <c r="C36" s="155"/>
      <c r="D36" s="131"/>
      <c r="E36" s="156"/>
      <c r="F36" s="162"/>
      <c r="G36" s="116">
        <v>42249.58</v>
      </c>
      <c r="H36" s="10" t="s">
        <v>51</v>
      </c>
      <c r="I36" s="85"/>
      <c r="J36" s="90"/>
      <c r="K36" s="104" t="s">
        <v>165</v>
      </c>
      <c r="L36" s="11"/>
      <c r="M36" s="11"/>
      <c r="N36" s="11"/>
      <c r="O36" s="11"/>
      <c r="P36" s="11"/>
    </row>
    <row r="37" spans="1:16" ht="42.6" customHeight="1" x14ac:dyDescent="0.25">
      <c r="A37" s="10" t="s">
        <v>205</v>
      </c>
      <c r="B37" s="155"/>
      <c r="C37" s="155"/>
      <c r="D37" s="131"/>
      <c r="E37" s="156"/>
      <c r="F37" s="162"/>
      <c r="G37" s="116">
        <v>56947.28</v>
      </c>
      <c r="H37" s="10" t="s">
        <v>26</v>
      </c>
      <c r="I37" s="85"/>
      <c r="J37" s="90"/>
      <c r="K37" s="104" t="s">
        <v>454</v>
      </c>
      <c r="L37" s="11"/>
      <c r="M37" s="11"/>
      <c r="N37" s="11"/>
      <c r="O37" s="11"/>
      <c r="P37" s="11"/>
    </row>
    <row r="38" spans="1:16" ht="130.5" customHeight="1" x14ac:dyDescent="0.25">
      <c r="A38" s="10" t="s">
        <v>57</v>
      </c>
      <c r="B38" s="155"/>
      <c r="C38" s="155"/>
      <c r="D38" s="131"/>
      <c r="E38" s="156"/>
      <c r="F38" s="162"/>
      <c r="G38" s="116">
        <v>216229.87</v>
      </c>
      <c r="H38" s="10" t="s">
        <v>165</v>
      </c>
      <c r="I38" s="86" t="s">
        <v>452</v>
      </c>
      <c r="J38" s="86" t="s">
        <v>167</v>
      </c>
      <c r="K38" s="107" t="s">
        <v>165</v>
      </c>
      <c r="L38" s="11"/>
      <c r="M38" s="11"/>
      <c r="N38" s="11"/>
      <c r="O38" s="11"/>
      <c r="P38" s="11"/>
    </row>
    <row r="39" spans="1:16" ht="48.6" customHeight="1" x14ac:dyDescent="0.25">
      <c r="A39" s="10" t="s">
        <v>53</v>
      </c>
      <c r="B39" s="155"/>
      <c r="C39" s="155"/>
      <c r="D39" s="131"/>
      <c r="E39" s="156"/>
      <c r="F39" s="14">
        <v>156156</v>
      </c>
      <c r="G39" s="117"/>
      <c r="H39" s="14"/>
      <c r="I39" s="87"/>
      <c r="J39" s="90"/>
      <c r="K39" s="106"/>
      <c r="L39" s="11"/>
      <c r="M39" s="11"/>
      <c r="N39" s="11"/>
      <c r="O39" s="11"/>
      <c r="P39" s="11"/>
    </row>
    <row r="40" spans="1:16" ht="36.75" customHeight="1" x14ac:dyDescent="0.25">
      <c r="A40" s="10" t="s">
        <v>54</v>
      </c>
      <c r="B40" s="155"/>
      <c r="C40" s="155"/>
      <c r="D40" s="131"/>
      <c r="E40" s="156"/>
      <c r="F40" s="9">
        <v>1568975</v>
      </c>
      <c r="G40" s="116"/>
      <c r="H40" s="9"/>
      <c r="I40" s="87"/>
      <c r="J40" s="82"/>
      <c r="K40" s="104"/>
      <c r="L40" s="11"/>
      <c r="M40" s="11"/>
      <c r="N40" s="11"/>
      <c r="O40" s="11"/>
      <c r="P40" s="11"/>
    </row>
    <row r="41" spans="1:16" ht="30" customHeight="1" x14ac:dyDescent="0.25">
      <c r="A41" s="10" t="s">
        <v>204</v>
      </c>
      <c r="B41" s="155"/>
      <c r="C41" s="155"/>
      <c r="D41" s="131"/>
      <c r="E41" s="156"/>
      <c r="F41" s="9">
        <v>53982</v>
      </c>
      <c r="G41" s="116"/>
      <c r="H41" s="9"/>
      <c r="I41" s="87"/>
      <c r="J41" s="82"/>
      <c r="K41" s="104"/>
      <c r="L41" s="11"/>
      <c r="M41" s="11"/>
    </row>
    <row r="42" spans="1:16" ht="58.9" customHeight="1" x14ac:dyDescent="0.25">
      <c r="A42" s="10" t="s">
        <v>188</v>
      </c>
      <c r="B42" s="138" t="s">
        <v>185</v>
      </c>
      <c r="C42" s="138" t="s">
        <v>184</v>
      </c>
      <c r="D42" s="128" t="s">
        <v>11</v>
      </c>
      <c r="E42" s="167" t="s">
        <v>186</v>
      </c>
      <c r="F42" s="160">
        <v>69341604</v>
      </c>
      <c r="G42" s="116"/>
      <c r="H42" s="9"/>
      <c r="I42" s="87"/>
      <c r="J42" s="82"/>
      <c r="K42" s="104"/>
      <c r="L42" s="11"/>
      <c r="M42" s="11"/>
    </row>
    <row r="43" spans="1:16" ht="106.15" customHeight="1" x14ac:dyDescent="0.25">
      <c r="A43" s="10" t="s">
        <v>189</v>
      </c>
      <c r="B43" s="139"/>
      <c r="C43" s="139"/>
      <c r="D43" s="129"/>
      <c r="E43" s="168"/>
      <c r="F43" s="166"/>
      <c r="G43" s="116">
        <f>2470319+1728305+1930158</f>
        <v>6128782</v>
      </c>
      <c r="H43" s="21"/>
      <c r="I43" s="87"/>
      <c r="J43" s="82"/>
      <c r="K43" s="104" t="s">
        <v>81</v>
      </c>
      <c r="L43" s="11"/>
      <c r="M43" s="11"/>
    </row>
    <row r="44" spans="1:16" ht="58.9" customHeight="1" x14ac:dyDescent="0.25">
      <c r="A44" s="10" t="s">
        <v>198</v>
      </c>
      <c r="B44" s="139"/>
      <c r="C44" s="139"/>
      <c r="D44" s="129"/>
      <c r="E44" s="168"/>
      <c r="F44" s="166"/>
      <c r="G44" s="116">
        <v>256084</v>
      </c>
      <c r="H44" s="9"/>
      <c r="I44" s="87"/>
      <c r="J44" s="82"/>
      <c r="K44" s="104" t="s">
        <v>74</v>
      </c>
      <c r="L44" s="11"/>
      <c r="M44" s="11"/>
    </row>
    <row r="45" spans="1:16" ht="58.9" customHeight="1" x14ac:dyDescent="0.25">
      <c r="A45" s="10" t="s">
        <v>220</v>
      </c>
      <c r="B45" s="139"/>
      <c r="C45" s="139"/>
      <c r="D45" s="129"/>
      <c r="E45" s="168"/>
      <c r="F45" s="166"/>
      <c r="G45" s="116">
        <v>181948.91</v>
      </c>
      <c r="H45" s="9"/>
      <c r="I45" s="87"/>
      <c r="J45" s="82"/>
      <c r="K45" s="108" t="s">
        <v>206</v>
      </c>
      <c r="L45" s="11"/>
      <c r="M45" s="11"/>
    </row>
    <row r="46" spans="1:16" ht="72.599999999999994" customHeight="1" x14ac:dyDescent="0.25">
      <c r="A46" s="10" t="s">
        <v>418</v>
      </c>
      <c r="B46" s="139"/>
      <c r="C46" s="139"/>
      <c r="D46" s="129"/>
      <c r="E46" s="168"/>
      <c r="F46" s="166"/>
      <c r="G46" s="116">
        <v>46139</v>
      </c>
      <c r="H46" s="58"/>
      <c r="I46" s="87"/>
      <c r="J46" s="82"/>
      <c r="K46" s="108" t="s">
        <v>419</v>
      </c>
      <c r="L46" s="11"/>
      <c r="M46" s="11"/>
    </row>
    <row r="47" spans="1:16" ht="72.599999999999994" customHeight="1" x14ac:dyDescent="0.25">
      <c r="A47" s="10" t="s">
        <v>422</v>
      </c>
      <c r="B47" s="139"/>
      <c r="C47" s="139"/>
      <c r="D47" s="129"/>
      <c r="E47" s="168"/>
      <c r="F47" s="166"/>
      <c r="G47" s="116">
        <v>8446</v>
      </c>
      <c r="H47" s="66"/>
      <c r="I47" s="87"/>
      <c r="J47" s="82"/>
      <c r="K47" s="108" t="s">
        <v>423</v>
      </c>
      <c r="L47" s="11"/>
      <c r="M47" s="11"/>
    </row>
    <row r="48" spans="1:16" ht="58.9" customHeight="1" x14ac:dyDescent="0.25">
      <c r="A48" s="10" t="s">
        <v>221</v>
      </c>
      <c r="B48" s="139"/>
      <c r="C48" s="139"/>
      <c r="D48" s="129"/>
      <c r="E48" s="168"/>
      <c r="F48" s="166"/>
      <c r="G48" s="116">
        <v>17464389.25</v>
      </c>
      <c r="H48" s="15" t="s">
        <v>72</v>
      </c>
      <c r="I48" s="87"/>
      <c r="J48" s="82"/>
      <c r="K48" s="104" t="s">
        <v>71</v>
      </c>
      <c r="L48" s="11"/>
      <c r="M48" s="11"/>
    </row>
    <row r="49" spans="1:13" ht="58.9" customHeight="1" x14ac:dyDescent="0.25">
      <c r="A49" s="10" t="s">
        <v>222</v>
      </c>
      <c r="B49" s="139"/>
      <c r="C49" s="139"/>
      <c r="D49" s="129"/>
      <c r="E49" s="168"/>
      <c r="F49" s="166"/>
      <c r="G49" s="116">
        <v>31548.21</v>
      </c>
      <c r="H49" s="15" t="s">
        <v>90</v>
      </c>
      <c r="I49" s="87"/>
      <c r="J49" s="82"/>
      <c r="K49" s="104" t="s">
        <v>128</v>
      </c>
      <c r="L49" s="11"/>
      <c r="M49" s="11"/>
    </row>
    <row r="50" spans="1:13" ht="58.9" customHeight="1" x14ac:dyDescent="0.25">
      <c r="A50" s="10" t="s">
        <v>223</v>
      </c>
      <c r="B50" s="139"/>
      <c r="C50" s="139"/>
      <c r="D50" s="129"/>
      <c r="E50" s="168"/>
      <c r="F50" s="166"/>
      <c r="G50" s="116">
        <v>933130.99</v>
      </c>
      <c r="H50" s="15" t="s">
        <v>126</v>
      </c>
      <c r="I50" s="87"/>
      <c r="J50" s="82"/>
      <c r="K50" s="15" t="s">
        <v>126</v>
      </c>
      <c r="L50" s="11"/>
      <c r="M50" s="11"/>
    </row>
    <row r="51" spans="1:13" ht="71.45" customHeight="1" x14ac:dyDescent="0.25">
      <c r="A51" s="10" t="s">
        <v>224</v>
      </c>
      <c r="B51" s="139"/>
      <c r="C51" s="139"/>
      <c r="D51" s="129"/>
      <c r="E51" s="168"/>
      <c r="F51" s="166"/>
      <c r="G51" s="116">
        <v>20266304.280000001</v>
      </c>
      <c r="H51" s="15" t="s">
        <v>90</v>
      </c>
      <c r="I51" s="87"/>
      <c r="J51" s="82"/>
      <c r="K51" s="104" t="s">
        <v>128</v>
      </c>
      <c r="L51" s="11"/>
      <c r="M51" s="11"/>
    </row>
    <row r="52" spans="1:13" ht="53.45" customHeight="1" x14ac:dyDescent="0.25">
      <c r="A52" s="10" t="s">
        <v>181</v>
      </c>
      <c r="B52" s="30" t="s">
        <v>182</v>
      </c>
      <c r="C52" s="30" t="s">
        <v>180</v>
      </c>
      <c r="D52" s="25" t="s">
        <v>11</v>
      </c>
      <c r="E52" s="29" t="s">
        <v>187</v>
      </c>
      <c r="F52" s="9">
        <v>1450330</v>
      </c>
      <c r="G52" s="116">
        <v>1017951.05</v>
      </c>
      <c r="H52" s="15" t="s">
        <v>183</v>
      </c>
      <c r="I52" s="86" t="s">
        <v>453</v>
      </c>
      <c r="J52" s="82"/>
      <c r="K52" s="104" t="s">
        <v>14</v>
      </c>
      <c r="L52" s="11"/>
      <c r="M52" s="11"/>
    </row>
    <row r="53" spans="1:13" ht="73.150000000000006" customHeight="1" x14ac:dyDescent="0.25">
      <c r="A53" s="10" t="s">
        <v>27</v>
      </c>
      <c r="B53" s="131" t="s">
        <v>28</v>
      </c>
      <c r="C53" s="131" t="s">
        <v>29</v>
      </c>
      <c r="D53" s="131" t="s">
        <v>16</v>
      </c>
      <c r="E53" s="141" t="s">
        <v>30</v>
      </c>
      <c r="F53" s="9">
        <v>2714444</v>
      </c>
      <c r="G53" s="116">
        <v>2714444</v>
      </c>
      <c r="H53" s="10"/>
      <c r="I53" s="82"/>
      <c r="J53" s="82"/>
      <c r="K53" s="104" t="s">
        <v>36</v>
      </c>
      <c r="L53" s="11"/>
      <c r="M53" s="11"/>
    </row>
    <row r="54" spans="1:13" ht="58.9" customHeight="1" x14ac:dyDescent="0.25">
      <c r="A54" s="10" t="s">
        <v>31</v>
      </c>
      <c r="B54" s="131"/>
      <c r="C54" s="131"/>
      <c r="D54" s="131"/>
      <c r="E54" s="142"/>
      <c r="F54" s="9">
        <v>119938</v>
      </c>
      <c r="G54" s="116">
        <v>119938</v>
      </c>
      <c r="H54" s="10"/>
      <c r="I54" s="82"/>
      <c r="J54" s="82"/>
      <c r="K54" s="104" t="s">
        <v>26</v>
      </c>
      <c r="L54" s="11"/>
      <c r="M54" s="11"/>
    </row>
    <row r="55" spans="1:13" ht="57" customHeight="1" x14ac:dyDescent="0.25">
      <c r="A55" s="10" t="s">
        <v>32</v>
      </c>
      <c r="B55" s="131"/>
      <c r="C55" s="131"/>
      <c r="D55" s="131"/>
      <c r="E55" s="142"/>
      <c r="F55" s="9">
        <v>23363667</v>
      </c>
      <c r="G55" s="116">
        <v>23363667</v>
      </c>
      <c r="H55" s="10"/>
      <c r="I55" s="82"/>
      <c r="J55" s="82"/>
      <c r="K55" s="104" t="s">
        <v>39</v>
      </c>
      <c r="L55" s="11"/>
      <c r="M55" s="11"/>
    </row>
    <row r="56" spans="1:13" ht="59.45" customHeight="1" x14ac:dyDescent="0.25">
      <c r="A56" s="10" t="s">
        <v>33</v>
      </c>
      <c r="B56" s="131"/>
      <c r="C56" s="131"/>
      <c r="D56" s="131"/>
      <c r="E56" s="142"/>
      <c r="F56" s="9">
        <v>174128</v>
      </c>
      <c r="G56" s="28">
        <v>174128</v>
      </c>
      <c r="H56" s="67"/>
      <c r="I56" s="82"/>
      <c r="J56" s="82"/>
      <c r="K56" s="104" t="s">
        <v>34</v>
      </c>
      <c r="L56" s="11"/>
      <c r="M56" s="11"/>
    </row>
    <row r="57" spans="1:13" ht="55.9" customHeight="1" x14ac:dyDescent="0.25">
      <c r="A57" s="10" t="s">
        <v>177</v>
      </c>
      <c r="B57" s="131"/>
      <c r="C57" s="131"/>
      <c r="D57" s="131"/>
      <c r="E57" s="142"/>
      <c r="F57" s="9">
        <v>35507</v>
      </c>
      <c r="G57" s="116">
        <v>35507</v>
      </c>
      <c r="H57" s="10"/>
      <c r="I57" s="82"/>
      <c r="J57" s="82"/>
      <c r="K57" s="104" t="s">
        <v>58</v>
      </c>
      <c r="L57" s="11"/>
      <c r="M57" s="11"/>
    </row>
    <row r="58" spans="1:13" ht="55.9" customHeight="1" x14ac:dyDescent="0.25">
      <c r="A58" s="42" t="s">
        <v>101</v>
      </c>
      <c r="B58" s="128" t="s">
        <v>28</v>
      </c>
      <c r="C58" s="169" t="s">
        <v>348</v>
      </c>
      <c r="D58" s="169" t="s">
        <v>11</v>
      </c>
      <c r="E58" s="172" t="s">
        <v>349</v>
      </c>
      <c r="F58" s="9">
        <v>12624</v>
      </c>
      <c r="G58" s="116">
        <v>0</v>
      </c>
      <c r="H58" s="10" t="s">
        <v>439</v>
      </c>
      <c r="I58" s="122" t="s">
        <v>173</v>
      </c>
      <c r="J58" s="82"/>
      <c r="K58" s="125" t="s">
        <v>95</v>
      </c>
      <c r="L58" s="11"/>
      <c r="M58" s="11"/>
    </row>
    <row r="59" spans="1:13" ht="55.9" customHeight="1" x14ac:dyDescent="0.25">
      <c r="A59" s="42" t="s">
        <v>102</v>
      </c>
      <c r="B59" s="129"/>
      <c r="C59" s="170"/>
      <c r="D59" s="170"/>
      <c r="E59" s="173"/>
      <c r="F59" s="9">
        <v>647610</v>
      </c>
      <c r="G59" s="116">
        <v>79932.09</v>
      </c>
      <c r="H59" s="10" t="s">
        <v>380</v>
      </c>
      <c r="I59" s="123"/>
      <c r="J59" s="82"/>
      <c r="K59" s="126"/>
      <c r="L59" s="11"/>
      <c r="M59" s="11"/>
    </row>
    <row r="60" spans="1:13" ht="55.9" customHeight="1" x14ac:dyDescent="0.25">
      <c r="A60" s="42" t="s">
        <v>103</v>
      </c>
      <c r="B60" s="129"/>
      <c r="C60" s="170"/>
      <c r="D60" s="170"/>
      <c r="E60" s="173"/>
      <c r="F60" s="9">
        <v>4421296</v>
      </c>
      <c r="G60" s="116">
        <v>4678.34</v>
      </c>
      <c r="H60" s="10" t="s">
        <v>160</v>
      </c>
      <c r="I60" s="123"/>
      <c r="J60" s="82"/>
      <c r="K60" s="126"/>
      <c r="L60" s="11"/>
      <c r="M60" s="11"/>
    </row>
    <row r="61" spans="1:13" ht="55.9" customHeight="1" x14ac:dyDescent="0.25">
      <c r="A61" s="55" t="s">
        <v>104</v>
      </c>
      <c r="B61" s="129"/>
      <c r="C61" s="170"/>
      <c r="D61" s="170"/>
      <c r="E61" s="173"/>
      <c r="F61" s="9">
        <v>111636</v>
      </c>
      <c r="G61" s="116">
        <v>3700.18</v>
      </c>
      <c r="H61" s="10" t="s">
        <v>440</v>
      </c>
      <c r="I61" s="123"/>
      <c r="J61" s="82"/>
      <c r="K61" s="126"/>
      <c r="L61" s="11"/>
      <c r="M61" s="11"/>
    </row>
    <row r="62" spans="1:13" ht="55.9" customHeight="1" x14ac:dyDescent="0.25">
      <c r="A62" s="42" t="s">
        <v>105</v>
      </c>
      <c r="B62" s="129"/>
      <c r="C62" s="170"/>
      <c r="D62" s="170"/>
      <c r="E62" s="173"/>
      <c r="F62" s="9">
        <v>1443383</v>
      </c>
      <c r="G62" s="116">
        <v>0</v>
      </c>
      <c r="H62" s="10" t="s">
        <v>162</v>
      </c>
      <c r="I62" s="123"/>
      <c r="J62" s="82"/>
      <c r="K62" s="126"/>
      <c r="L62" s="11"/>
      <c r="M62" s="11"/>
    </row>
    <row r="63" spans="1:13" ht="55.9" customHeight="1" x14ac:dyDescent="0.25">
      <c r="A63" s="42" t="s">
        <v>106</v>
      </c>
      <c r="B63" s="129"/>
      <c r="C63" s="170"/>
      <c r="D63" s="170"/>
      <c r="E63" s="173"/>
      <c r="F63" s="9">
        <v>1381747</v>
      </c>
      <c r="G63" s="116">
        <v>446962.91</v>
      </c>
      <c r="H63" s="10" t="s">
        <v>441</v>
      </c>
      <c r="I63" s="123"/>
      <c r="J63" s="82"/>
      <c r="K63" s="126"/>
      <c r="L63" s="11"/>
      <c r="M63" s="11"/>
    </row>
    <row r="64" spans="1:13" ht="55.9" customHeight="1" x14ac:dyDescent="0.25">
      <c r="A64" s="42" t="s">
        <v>107</v>
      </c>
      <c r="B64" s="129"/>
      <c r="C64" s="170"/>
      <c r="D64" s="170"/>
      <c r="E64" s="173"/>
      <c r="F64" s="9">
        <v>6015</v>
      </c>
      <c r="G64" s="116">
        <v>6013.7</v>
      </c>
      <c r="H64" s="10" t="s">
        <v>442</v>
      </c>
      <c r="I64" s="123"/>
      <c r="J64" s="82"/>
      <c r="K64" s="126"/>
      <c r="L64" s="11"/>
      <c r="M64" s="11"/>
    </row>
    <row r="65" spans="1:13" ht="55.9" customHeight="1" x14ac:dyDescent="0.25">
      <c r="A65" s="42" t="s">
        <v>336</v>
      </c>
      <c r="B65" s="129"/>
      <c r="C65" s="170"/>
      <c r="D65" s="170"/>
      <c r="E65" s="173"/>
      <c r="F65" s="9">
        <v>166502</v>
      </c>
      <c r="G65" s="116">
        <v>117811.65</v>
      </c>
      <c r="H65" s="10" t="s">
        <v>443</v>
      </c>
      <c r="I65" s="123"/>
      <c r="J65" s="82"/>
      <c r="K65" s="126"/>
      <c r="L65" s="11"/>
      <c r="M65" s="11"/>
    </row>
    <row r="66" spans="1:13" ht="55.9" customHeight="1" x14ac:dyDescent="0.25">
      <c r="A66" s="55" t="s">
        <v>337</v>
      </c>
      <c r="B66" s="129"/>
      <c r="C66" s="170"/>
      <c r="D66" s="170"/>
      <c r="E66" s="173"/>
      <c r="F66" s="9">
        <v>540058</v>
      </c>
      <c r="G66" s="116">
        <v>304317.25</v>
      </c>
      <c r="H66" s="10" t="s">
        <v>444</v>
      </c>
      <c r="I66" s="123"/>
      <c r="J66" s="82"/>
      <c r="K66" s="126"/>
      <c r="L66" s="11"/>
      <c r="M66" s="11"/>
    </row>
    <row r="67" spans="1:13" ht="55.9" customHeight="1" x14ac:dyDescent="0.25">
      <c r="A67" s="55" t="s">
        <v>338</v>
      </c>
      <c r="B67" s="129"/>
      <c r="C67" s="170"/>
      <c r="D67" s="170"/>
      <c r="E67" s="173"/>
      <c r="F67" s="9">
        <v>442980</v>
      </c>
      <c r="G67" s="116">
        <v>0</v>
      </c>
      <c r="H67" s="10" t="s">
        <v>153</v>
      </c>
      <c r="I67" s="123"/>
      <c r="J67" s="82"/>
      <c r="K67" s="126"/>
      <c r="L67" s="11"/>
      <c r="M67" s="11"/>
    </row>
    <row r="68" spans="1:13" ht="55.9" customHeight="1" x14ac:dyDescent="0.25">
      <c r="A68" s="55" t="s">
        <v>339</v>
      </c>
      <c r="B68" s="129"/>
      <c r="C68" s="170"/>
      <c r="D68" s="170"/>
      <c r="E68" s="173"/>
      <c r="F68" s="9">
        <v>328381</v>
      </c>
      <c r="G68" s="116">
        <v>317424.27</v>
      </c>
      <c r="H68" s="10" t="s">
        <v>155</v>
      </c>
      <c r="I68" s="123"/>
      <c r="J68" s="82"/>
      <c r="K68" s="126"/>
      <c r="L68" s="11"/>
      <c r="M68" s="11"/>
    </row>
    <row r="69" spans="1:13" ht="55.9" customHeight="1" x14ac:dyDescent="0.25">
      <c r="A69" s="55" t="s">
        <v>113</v>
      </c>
      <c r="B69" s="129"/>
      <c r="C69" s="170"/>
      <c r="D69" s="170"/>
      <c r="E69" s="173"/>
      <c r="F69" s="9">
        <v>506376</v>
      </c>
      <c r="G69" s="116">
        <v>70377.350000000006</v>
      </c>
      <c r="H69" s="10" t="s">
        <v>156</v>
      </c>
      <c r="I69" s="123"/>
      <c r="J69" s="82"/>
      <c r="K69" s="126"/>
      <c r="L69" s="11"/>
      <c r="M69" s="11"/>
    </row>
    <row r="70" spans="1:13" ht="55.9" customHeight="1" x14ac:dyDescent="0.25">
      <c r="A70" s="42" t="s">
        <v>114</v>
      </c>
      <c r="B70" s="129"/>
      <c r="C70" s="170"/>
      <c r="D70" s="170"/>
      <c r="E70" s="173"/>
      <c r="F70" s="9">
        <v>2406</v>
      </c>
      <c r="G70" s="116">
        <v>2405.48</v>
      </c>
      <c r="H70" s="10" t="s">
        <v>154</v>
      </c>
      <c r="I70" s="123"/>
      <c r="J70" s="82"/>
      <c r="K70" s="126"/>
      <c r="L70" s="11"/>
      <c r="M70" s="11"/>
    </row>
    <row r="71" spans="1:13" ht="55.9" customHeight="1" x14ac:dyDescent="0.25">
      <c r="A71" s="42" t="s">
        <v>340</v>
      </c>
      <c r="B71" s="129"/>
      <c r="C71" s="170"/>
      <c r="D71" s="170"/>
      <c r="E71" s="173"/>
      <c r="F71" s="9">
        <v>355106</v>
      </c>
      <c r="G71" s="116">
        <v>91970.89</v>
      </c>
      <c r="H71" s="10" t="s">
        <v>445</v>
      </c>
      <c r="I71" s="123"/>
      <c r="J71" s="82"/>
      <c r="K71" s="126"/>
      <c r="L71" s="11"/>
      <c r="M71" s="11"/>
    </row>
    <row r="72" spans="1:13" ht="55.9" customHeight="1" x14ac:dyDescent="0.25">
      <c r="A72" s="42" t="s">
        <v>341</v>
      </c>
      <c r="B72" s="129"/>
      <c r="C72" s="170"/>
      <c r="D72" s="170"/>
      <c r="E72" s="173"/>
      <c r="F72" s="9">
        <v>188362</v>
      </c>
      <c r="G72" s="116">
        <v>0</v>
      </c>
      <c r="H72" s="10" t="s">
        <v>446</v>
      </c>
      <c r="I72" s="123"/>
      <c r="J72" s="82"/>
      <c r="K72" s="126"/>
      <c r="L72" s="11"/>
      <c r="M72" s="11"/>
    </row>
    <row r="73" spans="1:13" ht="55.9" customHeight="1" x14ac:dyDescent="0.25">
      <c r="A73" s="42" t="s">
        <v>342</v>
      </c>
      <c r="B73" s="129"/>
      <c r="C73" s="170"/>
      <c r="D73" s="170"/>
      <c r="E73" s="173"/>
      <c r="F73" s="9">
        <v>505072</v>
      </c>
      <c r="G73" s="116">
        <v>0</v>
      </c>
      <c r="H73" s="10" t="s">
        <v>447</v>
      </c>
      <c r="I73" s="123"/>
      <c r="J73" s="82"/>
      <c r="K73" s="126"/>
      <c r="L73" s="11"/>
      <c r="M73" s="11"/>
    </row>
    <row r="74" spans="1:13" ht="55.9" customHeight="1" x14ac:dyDescent="0.25">
      <c r="A74" s="42" t="s">
        <v>343</v>
      </c>
      <c r="B74" s="129"/>
      <c r="C74" s="170"/>
      <c r="D74" s="170"/>
      <c r="E74" s="173"/>
      <c r="F74" s="9">
        <v>264286</v>
      </c>
      <c r="G74" s="116">
        <v>139621.9</v>
      </c>
      <c r="H74" s="10" t="s">
        <v>448</v>
      </c>
      <c r="I74" s="123"/>
      <c r="J74" s="82"/>
      <c r="K74" s="126"/>
      <c r="L74" s="11"/>
      <c r="M74" s="11"/>
    </row>
    <row r="75" spans="1:13" ht="55.9" customHeight="1" x14ac:dyDescent="0.25">
      <c r="A75" s="42" t="s">
        <v>344</v>
      </c>
      <c r="B75" s="129"/>
      <c r="C75" s="170"/>
      <c r="D75" s="170"/>
      <c r="E75" s="173"/>
      <c r="F75" s="9">
        <v>346239</v>
      </c>
      <c r="G75" s="116">
        <v>0</v>
      </c>
      <c r="H75" s="10" t="s">
        <v>449</v>
      </c>
      <c r="I75" s="123"/>
      <c r="J75" s="82"/>
      <c r="K75" s="126"/>
      <c r="L75" s="11"/>
      <c r="M75" s="11"/>
    </row>
    <row r="76" spans="1:13" ht="55.9" customHeight="1" x14ac:dyDescent="0.25">
      <c r="A76" s="27" t="s">
        <v>345</v>
      </c>
      <c r="B76" s="129"/>
      <c r="C76" s="170"/>
      <c r="D76" s="170"/>
      <c r="E76" s="173"/>
      <c r="F76" s="9">
        <v>3474533</v>
      </c>
      <c r="G76" s="116">
        <v>347453.2</v>
      </c>
      <c r="H76" s="10" t="s">
        <v>95</v>
      </c>
      <c r="I76" s="123"/>
      <c r="J76" s="82"/>
      <c r="K76" s="126"/>
      <c r="L76" s="11"/>
      <c r="M76" s="11"/>
    </row>
    <row r="77" spans="1:13" ht="55.9" customHeight="1" x14ac:dyDescent="0.25">
      <c r="A77" s="47" t="s">
        <v>346</v>
      </c>
      <c r="B77" s="129"/>
      <c r="C77" s="170"/>
      <c r="D77" s="170"/>
      <c r="E77" s="173"/>
      <c r="F77" s="9">
        <v>24384220</v>
      </c>
      <c r="G77" s="116">
        <v>0</v>
      </c>
      <c r="H77" s="10" t="s">
        <v>95</v>
      </c>
      <c r="I77" s="123"/>
      <c r="J77" s="82"/>
      <c r="K77" s="126"/>
      <c r="L77" s="11"/>
      <c r="M77" s="11"/>
    </row>
    <row r="78" spans="1:13" ht="55.9" customHeight="1" x14ac:dyDescent="0.25">
      <c r="A78" s="47" t="s">
        <v>347</v>
      </c>
      <c r="B78" s="130"/>
      <c r="C78" s="171"/>
      <c r="D78" s="171"/>
      <c r="E78" s="174"/>
      <c r="F78" s="9">
        <v>726000</v>
      </c>
      <c r="G78" s="116">
        <v>0</v>
      </c>
      <c r="H78" s="10" t="s">
        <v>95</v>
      </c>
      <c r="I78" s="124"/>
      <c r="J78" s="82"/>
      <c r="K78" s="127"/>
      <c r="L78" s="11"/>
      <c r="M78" s="11"/>
    </row>
    <row r="79" spans="1:13" ht="45" customHeight="1" x14ac:dyDescent="0.25">
      <c r="A79" s="10" t="s">
        <v>229</v>
      </c>
      <c r="B79" s="128" t="s">
        <v>228</v>
      </c>
      <c r="C79" s="128" t="s">
        <v>227</v>
      </c>
      <c r="D79" s="128" t="s">
        <v>11</v>
      </c>
      <c r="E79" s="143" t="s">
        <v>231</v>
      </c>
      <c r="F79" s="9">
        <v>79443301</v>
      </c>
      <c r="G79" s="116">
        <v>36762276.780000001</v>
      </c>
      <c r="H79" s="36" t="s">
        <v>90</v>
      </c>
      <c r="I79" s="82"/>
      <c r="J79" s="82"/>
      <c r="K79" s="104" t="s">
        <v>96</v>
      </c>
      <c r="L79" s="11"/>
      <c r="M79" s="11"/>
    </row>
    <row r="80" spans="1:13" ht="42.6" customHeight="1" x14ac:dyDescent="0.25">
      <c r="A80" s="10" t="s">
        <v>230</v>
      </c>
      <c r="B80" s="130"/>
      <c r="C80" s="130"/>
      <c r="D80" s="130"/>
      <c r="E80" s="144"/>
      <c r="F80" s="9">
        <v>3597119</v>
      </c>
      <c r="G80" s="116"/>
      <c r="H80" s="36" t="s">
        <v>90</v>
      </c>
      <c r="I80" s="82"/>
      <c r="J80" s="82"/>
      <c r="K80" s="109" t="s">
        <v>96</v>
      </c>
      <c r="L80" s="11"/>
      <c r="M80" s="11"/>
    </row>
    <row r="81" spans="1:13" ht="61.9" customHeight="1" x14ac:dyDescent="0.25">
      <c r="A81" s="10" t="s">
        <v>414</v>
      </c>
      <c r="B81" s="57" t="s">
        <v>228</v>
      </c>
      <c r="C81" s="57" t="s">
        <v>411</v>
      </c>
      <c r="D81" s="57" t="s">
        <v>16</v>
      </c>
      <c r="E81" s="60" t="s">
        <v>412</v>
      </c>
      <c r="F81" s="58">
        <v>192088</v>
      </c>
      <c r="G81" s="116">
        <v>192088</v>
      </c>
      <c r="H81" s="36"/>
      <c r="I81" s="82"/>
      <c r="J81" s="82"/>
      <c r="K81" s="109" t="s">
        <v>413</v>
      </c>
      <c r="L81" s="11"/>
      <c r="M81" s="11"/>
    </row>
    <row r="82" spans="1:13" ht="31.15" customHeight="1" x14ac:dyDescent="0.25">
      <c r="A82" s="10" t="s">
        <v>40</v>
      </c>
      <c r="B82" s="131" t="s">
        <v>121</v>
      </c>
      <c r="C82" s="131" t="s">
        <v>47</v>
      </c>
      <c r="D82" s="131" t="s">
        <v>11</v>
      </c>
      <c r="E82" s="140" t="s">
        <v>41</v>
      </c>
      <c r="F82" s="9">
        <v>2662220</v>
      </c>
      <c r="G82" s="116">
        <v>2662219.37</v>
      </c>
      <c r="H82" s="10" t="s">
        <v>42</v>
      </c>
      <c r="I82" s="88"/>
      <c r="J82" s="82"/>
      <c r="K82" s="104" t="s">
        <v>49</v>
      </c>
      <c r="L82" s="11"/>
      <c r="M82" s="11"/>
    </row>
    <row r="83" spans="1:13" ht="28.15" customHeight="1" x14ac:dyDescent="0.25">
      <c r="A83" s="10" t="s">
        <v>43</v>
      </c>
      <c r="B83" s="131"/>
      <c r="C83" s="131"/>
      <c r="D83" s="131"/>
      <c r="E83" s="140"/>
      <c r="F83" s="9">
        <v>362700</v>
      </c>
      <c r="G83" s="116">
        <v>362700</v>
      </c>
      <c r="H83" s="10" t="s">
        <v>44</v>
      </c>
      <c r="I83" s="88"/>
      <c r="J83" s="82"/>
      <c r="K83" s="104" t="s">
        <v>49</v>
      </c>
      <c r="L83" s="11"/>
      <c r="M83" s="11"/>
    </row>
    <row r="84" spans="1:13" ht="30" customHeight="1" x14ac:dyDescent="0.25">
      <c r="A84" s="10" t="s">
        <v>45</v>
      </c>
      <c r="B84" s="131"/>
      <c r="C84" s="131"/>
      <c r="D84" s="131"/>
      <c r="E84" s="140"/>
      <c r="F84" s="9">
        <v>2957</v>
      </c>
      <c r="G84" s="116">
        <v>2956.8</v>
      </c>
      <c r="H84" s="10" t="s">
        <v>46</v>
      </c>
      <c r="I84" s="88"/>
      <c r="J84" s="82"/>
      <c r="K84" s="104" t="s">
        <v>49</v>
      </c>
      <c r="L84" s="11"/>
      <c r="M84" s="11"/>
    </row>
    <row r="85" spans="1:13" ht="25.9" customHeight="1" x14ac:dyDescent="0.25">
      <c r="A85" s="10" t="s">
        <v>48</v>
      </c>
      <c r="B85" s="131"/>
      <c r="C85" s="131"/>
      <c r="D85" s="131"/>
      <c r="E85" s="140"/>
      <c r="F85" s="9">
        <v>8067</v>
      </c>
      <c r="G85" s="116"/>
      <c r="H85" s="10"/>
      <c r="I85" s="82"/>
      <c r="J85" s="82"/>
      <c r="K85" s="104"/>
      <c r="L85" s="11"/>
      <c r="M85" s="11"/>
    </row>
    <row r="86" spans="1:13" ht="103.15" customHeight="1" x14ac:dyDescent="0.25">
      <c r="A86" s="10" t="s">
        <v>127</v>
      </c>
      <c r="B86" s="180" t="s">
        <v>120</v>
      </c>
      <c r="C86" s="155" t="s">
        <v>59</v>
      </c>
      <c r="D86" s="131" t="s">
        <v>11</v>
      </c>
      <c r="E86" s="156" t="s">
        <v>60</v>
      </c>
      <c r="F86" s="9">
        <v>8940239</v>
      </c>
      <c r="G86" s="116">
        <v>8940238.1300000008</v>
      </c>
      <c r="H86" s="15" t="s">
        <v>90</v>
      </c>
      <c r="I86" s="87"/>
      <c r="J86" s="82"/>
      <c r="K86" s="104" t="s">
        <v>128</v>
      </c>
      <c r="L86" s="11"/>
      <c r="M86" s="11"/>
    </row>
    <row r="87" spans="1:13" ht="70.900000000000006" customHeight="1" x14ac:dyDescent="0.25">
      <c r="A87" s="10" t="s">
        <v>61</v>
      </c>
      <c r="B87" s="180"/>
      <c r="C87" s="155"/>
      <c r="D87" s="131"/>
      <c r="E87" s="156"/>
      <c r="F87" s="9">
        <v>3874</v>
      </c>
      <c r="G87" s="116">
        <v>3873.61</v>
      </c>
      <c r="H87" s="15" t="s">
        <v>90</v>
      </c>
      <c r="I87" s="87"/>
      <c r="J87" s="82"/>
      <c r="K87" s="69" t="s">
        <v>128</v>
      </c>
      <c r="L87" s="11"/>
      <c r="M87" s="11"/>
    </row>
    <row r="88" spans="1:13" ht="70.900000000000006" customHeight="1" x14ac:dyDescent="0.25">
      <c r="A88" s="10" t="s">
        <v>62</v>
      </c>
      <c r="B88" s="180"/>
      <c r="C88" s="155"/>
      <c r="D88" s="131"/>
      <c r="E88" s="156"/>
      <c r="F88" s="9">
        <v>8430483</v>
      </c>
      <c r="G88" s="116">
        <v>8428823.75</v>
      </c>
      <c r="H88" s="15" t="s">
        <v>72</v>
      </c>
      <c r="I88" s="87"/>
      <c r="J88" s="82"/>
      <c r="K88" s="104" t="s">
        <v>71</v>
      </c>
      <c r="L88" s="11"/>
      <c r="M88" s="11"/>
    </row>
    <row r="89" spans="1:13" ht="70.900000000000006" customHeight="1" x14ac:dyDescent="0.25">
      <c r="A89" s="10" t="s">
        <v>63</v>
      </c>
      <c r="B89" s="180"/>
      <c r="C89" s="155"/>
      <c r="D89" s="131"/>
      <c r="E89" s="156"/>
      <c r="F89" s="9">
        <v>649585</v>
      </c>
      <c r="G89" s="116">
        <v>649584.68000000005</v>
      </c>
      <c r="H89" s="15" t="s">
        <v>126</v>
      </c>
      <c r="I89" s="87"/>
      <c r="J89" s="82"/>
      <c r="K89" s="104" t="s">
        <v>126</v>
      </c>
      <c r="L89" s="11"/>
      <c r="M89" s="11"/>
    </row>
    <row r="90" spans="1:13" ht="87" customHeight="1" x14ac:dyDescent="0.25">
      <c r="A90" s="10" t="s">
        <v>64</v>
      </c>
      <c r="B90" s="180"/>
      <c r="C90" s="155"/>
      <c r="D90" s="131"/>
      <c r="E90" s="156"/>
      <c r="F90" s="9">
        <v>68981</v>
      </c>
      <c r="G90" s="18">
        <v>68981.210000000006</v>
      </c>
      <c r="H90" s="9"/>
      <c r="I90" s="87"/>
      <c r="J90" s="82"/>
      <c r="K90" s="104" t="s">
        <v>168</v>
      </c>
      <c r="L90" s="11"/>
      <c r="M90" s="11"/>
    </row>
    <row r="91" spans="1:13" ht="99.6" customHeight="1" x14ac:dyDescent="0.25">
      <c r="A91" s="10" t="s">
        <v>164</v>
      </c>
      <c r="B91" s="180"/>
      <c r="C91" s="155"/>
      <c r="D91" s="131"/>
      <c r="E91" s="156"/>
      <c r="F91" s="9">
        <v>3479593</v>
      </c>
      <c r="G91" s="116">
        <v>3479593</v>
      </c>
      <c r="H91" s="9"/>
      <c r="I91" s="87"/>
      <c r="J91" s="82"/>
      <c r="K91" s="104" t="s">
        <v>81</v>
      </c>
      <c r="L91" s="11"/>
      <c r="M91" s="11"/>
    </row>
    <row r="92" spans="1:13" ht="89.25" customHeight="1" x14ac:dyDescent="0.25">
      <c r="A92" s="10" t="s">
        <v>65</v>
      </c>
      <c r="B92" s="180"/>
      <c r="C92" s="155"/>
      <c r="D92" s="131"/>
      <c r="E92" s="156"/>
      <c r="F92" s="9">
        <v>162817</v>
      </c>
      <c r="G92" s="116">
        <v>162817</v>
      </c>
      <c r="H92" s="9"/>
      <c r="I92" s="87"/>
      <c r="J92" s="82"/>
      <c r="K92" s="104" t="s">
        <v>74</v>
      </c>
      <c r="L92" s="11"/>
      <c r="M92" s="11"/>
    </row>
    <row r="93" spans="1:13" ht="57" customHeight="1" x14ac:dyDescent="0.25">
      <c r="A93" s="10" t="s">
        <v>66</v>
      </c>
      <c r="B93" s="180"/>
      <c r="C93" s="155"/>
      <c r="D93" s="131"/>
      <c r="E93" s="156"/>
      <c r="F93" s="18">
        <v>744279</v>
      </c>
      <c r="G93" s="18">
        <v>744279.28</v>
      </c>
      <c r="H93" s="15" t="s">
        <v>90</v>
      </c>
      <c r="I93" s="87"/>
      <c r="J93" s="82"/>
      <c r="K93" s="69" t="s">
        <v>128</v>
      </c>
      <c r="L93" s="11"/>
      <c r="M93" s="11"/>
    </row>
    <row r="94" spans="1:13" ht="57.6" customHeight="1" x14ac:dyDescent="0.25">
      <c r="A94" s="10" t="s">
        <v>67</v>
      </c>
      <c r="B94" s="180"/>
      <c r="C94" s="155"/>
      <c r="D94" s="131"/>
      <c r="E94" s="156"/>
      <c r="F94" s="9">
        <v>702259</v>
      </c>
      <c r="G94" s="116">
        <v>696290.05</v>
      </c>
      <c r="H94" s="31" t="s">
        <v>72</v>
      </c>
      <c r="I94" s="87"/>
      <c r="J94" s="82"/>
      <c r="K94" s="104" t="s">
        <v>71</v>
      </c>
      <c r="L94" s="11"/>
      <c r="M94" s="11"/>
    </row>
    <row r="95" spans="1:13" ht="55.15" customHeight="1" x14ac:dyDescent="0.25">
      <c r="A95" s="10" t="s">
        <v>68</v>
      </c>
      <c r="B95" s="180"/>
      <c r="C95" s="155"/>
      <c r="D95" s="131"/>
      <c r="E95" s="156"/>
      <c r="F95" s="9">
        <v>5747</v>
      </c>
      <c r="G95" s="116"/>
      <c r="H95" s="15"/>
      <c r="I95" s="87"/>
      <c r="J95" s="82"/>
      <c r="K95" s="104"/>
      <c r="L95" s="11"/>
      <c r="M95" s="11"/>
    </row>
    <row r="96" spans="1:13" ht="118.15" customHeight="1" x14ac:dyDescent="0.25">
      <c r="A96" s="10" t="s">
        <v>69</v>
      </c>
      <c r="B96" s="180"/>
      <c r="C96" s="155"/>
      <c r="D96" s="131"/>
      <c r="E96" s="156"/>
      <c r="F96" s="9">
        <v>289851</v>
      </c>
      <c r="G96" s="116">
        <v>289851</v>
      </c>
      <c r="H96" s="9"/>
      <c r="I96" s="87"/>
      <c r="J96" s="82"/>
      <c r="K96" s="104" t="s">
        <v>81</v>
      </c>
      <c r="L96" s="11"/>
      <c r="M96" s="11"/>
    </row>
    <row r="97" spans="1:13" ht="59.45" customHeight="1" x14ac:dyDescent="0.25">
      <c r="A97" s="10" t="s">
        <v>70</v>
      </c>
      <c r="B97" s="180"/>
      <c r="C97" s="155"/>
      <c r="D97" s="131"/>
      <c r="E97" s="156"/>
      <c r="F97" s="9">
        <v>13563</v>
      </c>
      <c r="G97" s="116"/>
      <c r="H97" s="9"/>
      <c r="I97" s="87"/>
      <c r="J97" s="82"/>
      <c r="K97" s="104"/>
      <c r="L97" s="11"/>
      <c r="M97" s="11"/>
    </row>
    <row r="98" spans="1:13" ht="32.450000000000003" customHeight="1" x14ac:dyDescent="0.25">
      <c r="A98" s="10" t="s">
        <v>101</v>
      </c>
      <c r="B98" s="181" t="s">
        <v>117</v>
      </c>
      <c r="C98" s="181" t="s">
        <v>203</v>
      </c>
      <c r="D98" s="181" t="s">
        <v>11</v>
      </c>
      <c r="E98" s="163" t="s">
        <v>200</v>
      </c>
      <c r="F98" s="19">
        <v>330816</v>
      </c>
      <c r="G98" s="120">
        <v>0</v>
      </c>
      <c r="H98" s="70" t="s">
        <v>149</v>
      </c>
      <c r="I98" s="181" t="s">
        <v>173</v>
      </c>
      <c r="J98" s="20"/>
      <c r="K98" s="184" t="s">
        <v>95</v>
      </c>
      <c r="L98" s="11"/>
      <c r="M98" s="11"/>
    </row>
    <row r="99" spans="1:13" ht="33.6" customHeight="1" x14ac:dyDescent="0.25">
      <c r="A99" s="10" t="s">
        <v>102</v>
      </c>
      <c r="B99" s="182"/>
      <c r="C99" s="182"/>
      <c r="D99" s="182"/>
      <c r="E99" s="164"/>
      <c r="F99" s="19">
        <v>67510</v>
      </c>
      <c r="G99" s="121">
        <v>25250.2</v>
      </c>
      <c r="H99" s="70" t="s">
        <v>150</v>
      </c>
      <c r="I99" s="182"/>
      <c r="J99" s="20"/>
      <c r="K99" s="184"/>
      <c r="L99" s="11"/>
      <c r="M99" s="11"/>
    </row>
    <row r="100" spans="1:13" ht="34.15" customHeight="1" x14ac:dyDescent="0.25">
      <c r="A100" s="10" t="s">
        <v>103</v>
      </c>
      <c r="B100" s="182"/>
      <c r="C100" s="182"/>
      <c r="D100" s="182"/>
      <c r="E100" s="164"/>
      <c r="F100" s="19">
        <v>319171</v>
      </c>
      <c r="G100" s="121">
        <v>125850.11</v>
      </c>
      <c r="H100" s="70" t="s">
        <v>160</v>
      </c>
      <c r="I100" s="182"/>
      <c r="J100" s="20"/>
      <c r="K100" s="184"/>
      <c r="L100" s="11"/>
      <c r="M100" s="11"/>
    </row>
    <row r="101" spans="1:13" ht="34.15" customHeight="1" x14ac:dyDescent="0.25">
      <c r="A101" s="10" t="s">
        <v>104</v>
      </c>
      <c r="B101" s="182"/>
      <c r="C101" s="182"/>
      <c r="D101" s="182"/>
      <c r="E101" s="164"/>
      <c r="F101" s="19">
        <v>127113</v>
      </c>
      <c r="G101" s="121">
        <v>68230.69</v>
      </c>
      <c r="H101" s="70" t="s">
        <v>161</v>
      </c>
      <c r="I101" s="182"/>
      <c r="J101" s="20"/>
      <c r="K101" s="184"/>
      <c r="L101" s="11"/>
      <c r="M101" s="11"/>
    </row>
    <row r="102" spans="1:13" ht="35.450000000000003" customHeight="1" x14ac:dyDescent="0.25">
      <c r="A102" s="10" t="s">
        <v>105</v>
      </c>
      <c r="B102" s="182"/>
      <c r="C102" s="182"/>
      <c r="D102" s="182"/>
      <c r="E102" s="164"/>
      <c r="F102" s="19">
        <v>2411290</v>
      </c>
      <c r="G102" s="121">
        <v>1378132.4</v>
      </c>
      <c r="H102" s="70" t="s">
        <v>162</v>
      </c>
      <c r="I102" s="182"/>
      <c r="J102" s="20"/>
      <c r="K102" s="184"/>
      <c r="L102" s="11"/>
      <c r="M102" s="11"/>
    </row>
    <row r="103" spans="1:13" ht="33.6" customHeight="1" x14ac:dyDescent="0.25">
      <c r="A103" s="10" t="s">
        <v>106</v>
      </c>
      <c r="B103" s="182"/>
      <c r="C103" s="182"/>
      <c r="D103" s="182"/>
      <c r="E103" s="164"/>
      <c r="F103" s="19">
        <v>359230</v>
      </c>
      <c r="G103" s="121">
        <v>335783.55</v>
      </c>
      <c r="H103" s="70" t="s">
        <v>151</v>
      </c>
      <c r="I103" s="182"/>
      <c r="J103" s="20"/>
      <c r="K103" s="184"/>
      <c r="L103" s="11"/>
      <c r="M103" s="11"/>
    </row>
    <row r="104" spans="1:13" ht="32.450000000000003" customHeight="1" x14ac:dyDescent="0.25">
      <c r="A104" s="10" t="s">
        <v>107</v>
      </c>
      <c r="B104" s="182"/>
      <c r="C104" s="182"/>
      <c r="D104" s="182"/>
      <c r="E104" s="164"/>
      <c r="F104" s="19">
        <v>256324</v>
      </c>
      <c r="G104" s="121">
        <v>256323.98</v>
      </c>
      <c r="H104" s="70" t="s">
        <v>159</v>
      </c>
      <c r="I104" s="182"/>
      <c r="J104" s="20"/>
      <c r="K104" s="184"/>
      <c r="L104" s="11"/>
      <c r="M104" s="11"/>
    </row>
    <row r="105" spans="1:13" ht="33" customHeight="1" x14ac:dyDescent="0.25">
      <c r="A105" s="10" t="s">
        <v>112</v>
      </c>
      <c r="B105" s="182"/>
      <c r="C105" s="182"/>
      <c r="D105" s="182"/>
      <c r="E105" s="164"/>
      <c r="F105" s="19">
        <v>150867</v>
      </c>
      <c r="G105" s="121">
        <v>17148.47</v>
      </c>
      <c r="H105" s="70" t="s">
        <v>155</v>
      </c>
      <c r="I105" s="183"/>
      <c r="J105" s="20"/>
      <c r="K105" s="184"/>
      <c r="L105" s="11"/>
      <c r="M105" s="11"/>
    </row>
    <row r="106" spans="1:13" ht="34.15" customHeight="1" x14ac:dyDescent="0.25">
      <c r="A106" s="10" t="s">
        <v>201</v>
      </c>
      <c r="B106" s="183"/>
      <c r="C106" s="183"/>
      <c r="D106" s="183"/>
      <c r="E106" s="165"/>
      <c r="F106" s="19">
        <v>150000</v>
      </c>
      <c r="G106" s="121">
        <v>308</v>
      </c>
      <c r="H106" s="75" t="s">
        <v>450</v>
      </c>
      <c r="I106" s="20"/>
      <c r="J106" s="20"/>
      <c r="K106" s="113" t="s">
        <v>202</v>
      </c>
      <c r="L106" s="11"/>
      <c r="M106" s="11"/>
    </row>
    <row r="107" spans="1:13" ht="59.45" customHeight="1" x14ac:dyDescent="0.25">
      <c r="A107" s="10" t="s">
        <v>169</v>
      </c>
      <c r="B107" s="131" t="s">
        <v>117</v>
      </c>
      <c r="C107" s="131" t="s">
        <v>118</v>
      </c>
      <c r="D107" s="131" t="s">
        <v>16</v>
      </c>
      <c r="E107" s="140" t="s">
        <v>119</v>
      </c>
      <c r="F107" s="9">
        <v>1730383</v>
      </c>
      <c r="G107" s="116">
        <v>1730383</v>
      </c>
      <c r="H107" s="10"/>
      <c r="I107" s="82"/>
      <c r="J107" s="82"/>
      <c r="K107" s="104" t="s">
        <v>21</v>
      </c>
      <c r="L107" s="11"/>
      <c r="M107" s="11"/>
    </row>
    <row r="108" spans="1:13" ht="46.15" customHeight="1" x14ac:dyDescent="0.25">
      <c r="A108" s="10" t="s">
        <v>170</v>
      </c>
      <c r="B108" s="131"/>
      <c r="C108" s="131"/>
      <c r="D108" s="131"/>
      <c r="E108" s="131"/>
      <c r="F108" s="9">
        <v>2291014</v>
      </c>
      <c r="G108" s="116">
        <v>2291014</v>
      </c>
      <c r="H108" s="10"/>
      <c r="I108" s="82"/>
      <c r="J108" s="82"/>
      <c r="K108" s="104" t="s">
        <v>413</v>
      </c>
      <c r="L108" s="11"/>
      <c r="M108" s="11"/>
    </row>
    <row r="109" spans="1:13" ht="32.450000000000003" customHeight="1" x14ac:dyDescent="0.25">
      <c r="A109" s="10" t="s">
        <v>75</v>
      </c>
      <c r="B109" s="131" t="s">
        <v>124</v>
      </c>
      <c r="C109" s="131" t="s">
        <v>80</v>
      </c>
      <c r="D109" s="131" t="s">
        <v>11</v>
      </c>
      <c r="E109" s="157" t="s">
        <v>196</v>
      </c>
      <c r="F109" s="9">
        <v>1376823</v>
      </c>
      <c r="G109" s="116">
        <v>1376820.71</v>
      </c>
      <c r="H109" s="10" t="s">
        <v>90</v>
      </c>
      <c r="I109" s="82"/>
      <c r="J109" s="82"/>
      <c r="K109" s="104" t="s">
        <v>96</v>
      </c>
    </row>
    <row r="110" spans="1:13" ht="45" x14ac:dyDescent="0.25">
      <c r="A110" s="10" t="s">
        <v>131</v>
      </c>
      <c r="B110" s="131"/>
      <c r="C110" s="131"/>
      <c r="D110" s="131"/>
      <c r="E110" s="140"/>
      <c r="F110" s="178">
        <v>445156</v>
      </c>
      <c r="G110" s="116"/>
      <c r="H110" s="10"/>
      <c r="I110" s="82"/>
      <c r="J110" s="82"/>
      <c r="K110" s="104"/>
    </row>
    <row r="111" spans="1:13" ht="30" x14ac:dyDescent="0.25">
      <c r="A111" s="17" t="s">
        <v>132</v>
      </c>
      <c r="B111" s="131"/>
      <c r="C111" s="131"/>
      <c r="D111" s="131"/>
      <c r="E111" s="140"/>
      <c r="F111" s="178"/>
      <c r="G111" s="116">
        <v>14614.28</v>
      </c>
      <c r="H111" s="10" t="s">
        <v>95</v>
      </c>
      <c r="I111" s="82"/>
      <c r="J111" s="82"/>
      <c r="K111" s="104" t="s">
        <v>96</v>
      </c>
    </row>
    <row r="112" spans="1:13" ht="30" x14ac:dyDescent="0.25">
      <c r="A112" s="17" t="s">
        <v>133</v>
      </c>
      <c r="B112" s="131"/>
      <c r="C112" s="131"/>
      <c r="D112" s="131"/>
      <c r="E112" s="140"/>
      <c r="F112" s="178"/>
      <c r="G112" s="116">
        <v>46743.79</v>
      </c>
      <c r="H112" s="10" t="s">
        <v>95</v>
      </c>
      <c r="I112" s="82"/>
      <c r="J112" s="82"/>
      <c r="K112" s="104" t="s">
        <v>96</v>
      </c>
    </row>
    <row r="113" spans="1:11" ht="30" x14ac:dyDescent="0.25">
      <c r="A113" s="17" t="s">
        <v>134</v>
      </c>
      <c r="B113" s="131"/>
      <c r="C113" s="131"/>
      <c r="D113" s="131"/>
      <c r="E113" s="140"/>
      <c r="F113" s="178"/>
      <c r="G113" s="116">
        <v>19497.060000000001</v>
      </c>
      <c r="H113" s="10" t="s">
        <v>136</v>
      </c>
      <c r="I113" s="82"/>
      <c r="J113" s="82"/>
      <c r="K113" s="104" t="s">
        <v>96</v>
      </c>
    </row>
    <row r="114" spans="1:11" ht="60" x14ac:dyDescent="0.25">
      <c r="A114" s="10" t="s">
        <v>135</v>
      </c>
      <c r="B114" s="131"/>
      <c r="C114" s="131"/>
      <c r="D114" s="131"/>
      <c r="E114" s="140"/>
      <c r="F114" s="178"/>
      <c r="G114" s="116">
        <v>363719.9</v>
      </c>
      <c r="H114" s="10" t="s">
        <v>94</v>
      </c>
      <c r="I114" s="82"/>
      <c r="J114" s="82"/>
      <c r="K114" s="104" t="s">
        <v>94</v>
      </c>
    </row>
    <row r="115" spans="1:11" ht="30" customHeight="1" x14ac:dyDescent="0.25">
      <c r="A115" s="10" t="s">
        <v>93</v>
      </c>
      <c r="B115" s="131"/>
      <c r="C115" s="131"/>
      <c r="D115" s="131"/>
      <c r="E115" s="140"/>
      <c r="F115" s="178">
        <v>4701997</v>
      </c>
      <c r="G115" s="116"/>
      <c r="H115" s="10"/>
      <c r="I115" s="82"/>
      <c r="J115" s="82"/>
      <c r="K115" s="104"/>
    </row>
    <row r="116" spans="1:11" ht="60" x14ac:dyDescent="0.25">
      <c r="A116" s="10" t="s">
        <v>137</v>
      </c>
      <c r="B116" s="131"/>
      <c r="C116" s="131"/>
      <c r="D116" s="131"/>
      <c r="E116" s="140"/>
      <c r="F116" s="178"/>
      <c r="G116" s="116">
        <v>42054.64</v>
      </c>
      <c r="H116" s="10" t="s">
        <v>94</v>
      </c>
      <c r="I116" s="82"/>
      <c r="J116" s="82"/>
      <c r="K116" s="104" t="s">
        <v>94</v>
      </c>
    </row>
    <row r="117" spans="1:11" ht="45" x14ac:dyDescent="0.25">
      <c r="A117" s="10" t="s">
        <v>138</v>
      </c>
      <c r="B117" s="131"/>
      <c r="C117" s="131"/>
      <c r="D117" s="131"/>
      <c r="E117" s="140"/>
      <c r="F117" s="178"/>
      <c r="G117" s="116">
        <v>482991.27</v>
      </c>
      <c r="H117" s="10" t="s">
        <v>97</v>
      </c>
      <c r="I117" s="82"/>
      <c r="J117" s="82"/>
      <c r="K117" s="104" t="s">
        <v>96</v>
      </c>
    </row>
    <row r="118" spans="1:11" ht="30" x14ac:dyDescent="0.25">
      <c r="A118" s="17" t="s">
        <v>139</v>
      </c>
      <c r="B118" s="131"/>
      <c r="C118" s="131"/>
      <c r="D118" s="131"/>
      <c r="E118" s="140"/>
      <c r="F118" s="178"/>
      <c r="G118" s="116">
        <v>1856806.26</v>
      </c>
      <c r="H118" s="13" t="s">
        <v>145</v>
      </c>
      <c r="I118" s="82"/>
      <c r="J118" s="82"/>
      <c r="K118" s="104" t="s">
        <v>96</v>
      </c>
    </row>
    <row r="119" spans="1:11" ht="30" x14ac:dyDescent="0.25">
      <c r="A119" s="17" t="s">
        <v>140</v>
      </c>
      <c r="B119" s="131"/>
      <c r="C119" s="131"/>
      <c r="D119" s="131"/>
      <c r="E119" s="140"/>
      <c r="F119" s="178"/>
      <c r="G119" s="116">
        <v>1621194.27</v>
      </c>
      <c r="H119" s="13" t="s">
        <v>146</v>
      </c>
      <c r="I119" s="82"/>
      <c r="J119" s="82"/>
      <c r="K119" s="104" t="s">
        <v>96</v>
      </c>
    </row>
    <row r="120" spans="1:11" ht="30" x14ac:dyDescent="0.25">
      <c r="A120" s="17" t="s">
        <v>141</v>
      </c>
      <c r="B120" s="131"/>
      <c r="C120" s="131"/>
      <c r="D120" s="131"/>
      <c r="E120" s="140"/>
      <c r="F120" s="178"/>
      <c r="G120" s="116">
        <v>373818.35</v>
      </c>
      <c r="H120" s="13" t="s">
        <v>147</v>
      </c>
      <c r="I120" s="82"/>
      <c r="J120" s="82"/>
      <c r="K120" s="104" t="s">
        <v>96</v>
      </c>
    </row>
    <row r="121" spans="1:11" ht="45" x14ac:dyDescent="0.25">
      <c r="A121" s="17" t="s">
        <v>142</v>
      </c>
      <c r="B121" s="131"/>
      <c r="C121" s="131"/>
      <c r="D121" s="131"/>
      <c r="E121" s="140"/>
      <c r="F121" s="178"/>
      <c r="G121" s="116">
        <v>135009.4</v>
      </c>
      <c r="H121" s="10" t="s">
        <v>94</v>
      </c>
      <c r="I121" s="82"/>
      <c r="J121" s="82"/>
      <c r="K121" s="104" t="s">
        <v>96</v>
      </c>
    </row>
    <row r="122" spans="1:11" ht="30" x14ac:dyDescent="0.25">
      <c r="A122" s="17" t="s">
        <v>143</v>
      </c>
      <c r="B122" s="131"/>
      <c r="C122" s="131"/>
      <c r="D122" s="131"/>
      <c r="E122" s="140"/>
      <c r="F122" s="178"/>
      <c r="G122" s="116">
        <v>128315.22</v>
      </c>
      <c r="H122" s="10" t="s">
        <v>148</v>
      </c>
      <c r="I122" s="82"/>
      <c r="J122" s="82"/>
      <c r="K122" s="104" t="s">
        <v>96</v>
      </c>
    </row>
    <row r="123" spans="1:11" ht="34.9" customHeight="1" x14ac:dyDescent="0.25">
      <c r="A123" s="10" t="s">
        <v>144</v>
      </c>
      <c r="B123" s="131"/>
      <c r="C123" s="131"/>
      <c r="D123" s="131"/>
      <c r="E123" s="140"/>
      <c r="F123" s="178"/>
      <c r="G123" s="116">
        <v>61794.1</v>
      </c>
      <c r="H123" s="17" t="s">
        <v>94</v>
      </c>
      <c r="I123" s="82"/>
      <c r="J123" s="82"/>
      <c r="K123" s="104" t="s">
        <v>96</v>
      </c>
    </row>
    <row r="124" spans="1:11" ht="60" x14ac:dyDescent="0.25">
      <c r="A124" s="10" t="s">
        <v>76</v>
      </c>
      <c r="B124" s="131"/>
      <c r="C124" s="131"/>
      <c r="D124" s="131"/>
      <c r="E124" s="140"/>
      <c r="F124" s="9">
        <v>30102</v>
      </c>
      <c r="G124" s="116">
        <v>30101.32</v>
      </c>
      <c r="H124" s="10" t="s">
        <v>130</v>
      </c>
      <c r="I124" s="82"/>
      <c r="J124" s="82"/>
      <c r="K124" s="104" t="s">
        <v>96</v>
      </c>
    </row>
    <row r="125" spans="1:11" ht="71.45" customHeight="1" x14ac:dyDescent="0.25">
      <c r="A125" s="149" t="s">
        <v>77</v>
      </c>
      <c r="B125" s="131"/>
      <c r="C125" s="131"/>
      <c r="D125" s="131"/>
      <c r="E125" s="140"/>
      <c r="F125" s="178">
        <v>2491346</v>
      </c>
      <c r="G125" s="116">
        <v>1108.6300000000001</v>
      </c>
      <c r="H125" s="10" t="s">
        <v>91</v>
      </c>
      <c r="I125" s="82" t="s">
        <v>172</v>
      </c>
      <c r="J125" s="82"/>
      <c r="K125" s="104" t="s">
        <v>92</v>
      </c>
    </row>
    <row r="126" spans="1:11" ht="23.45" customHeight="1" x14ac:dyDescent="0.25">
      <c r="A126" s="149"/>
      <c r="B126" s="131"/>
      <c r="C126" s="131"/>
      <c r="D126" s="131"/>
      <c r="E126" s="140"/>
      <c r="F126" s="178"/>
      <c r="G126" s="116">
        <v>2490236.2999999998</v>
      </c>
      <c r="H126" s="10" t="s">
        <v>95</v>
      </c>
      <c r="I126" s="82"/>
      <c r="J126" s="82"/>
      <c r="K126" s="104" t="s">
        <v>96</v>
      </c>
    </row>
    <row r="127" spans="1:11" ht="45" x14ac:dyDescent="0.25">
      <c r="A127" s="10" t="s">
        <v>78</v>
      </c>
      <c r="B127" s="131"/>
      <c r="C127" s="131"/>
      <c r="D127" s="131"/>
      <c r="E127" s="140"/>
      <c r="F127" s="9">
        <v>163464</v>
      </c>
      <c r="G127" s="116">
        <v>163464</v>
      </c>
      <c r="H127" s="10" t="s">
        <v>72</v>
      </c>
      <c r="I127" s="82"/>
      <c r="J127" s="82"/>
      <c r="K127" s="104" t="s">
        <v>129</v>
      </c>
    </row>
    <row r="128" spans="1:11" ht="17.45" customHeight="1" x14ac:dyDescent="0.25">
      <c r="A128" s="148" t="s">
        <v>79</v>
      </c>
      <c r="B128" s="131"/>
      <c r="C128" s="131"/>
      <c r="D128" s="131"/>
      <c r="E128" s="140"/>
      <c r="F128" s="178">
        <v>39496</v>
      </c>
      <c r="G128" s="178">
        <v>39495.72</v>
      </c>
      <c r="H128" s="32" t="s">
        <v>82</v>
      </c>
      <c r="I128" s="89">
        <f>0.175561837453876*1.21</f>
        <v>0.21242982331918994</v>
      </c>
      <c r="J128" s="96">
        <v>37065.909999999996</v>
      </c>
      <c r="K128" s="179" t="s">
        <v>89</v>
      </c>
    </row>
    <row r="129" spans="1:11" x14ac:dyDescent="0.25">
      <c r="A129" s="148"/>
      <c r="B129" s="131"/>
      <c r="C129" s="131"/>
      <c r="D129" s="131"/>
      <c r="E129" s="140"/>
      <c r="F129" s="178"/>
      <c r="G129" s="178"/>
      <c r="H129" s="32" t="s">
        <v>83</v>
      </c>
      <c r="I129" s="89">
        <v>6.487405714285714</v>
      </c>
      <c r="J129" s="96">
        <v>1750</v>
      </c>
      <c r="K129" s="179"/>
    </row>
    <row r="130" spans="1:11" x14ac:dyDescent="0.25">
      <c r="A130" s="148"/>
      <c r="B130" s="131"/>
      <c r="C130" s="131"/>
      <c r="D130" s="131"/>
      <c r="E130" s="140"/>
      <c r="F130" s="178"/>
      <c r="G130" s="178"/>
      <c r="H130" s="32" t="s">
        <v>84</v>
      </c>
      <c r="I130" s="89">
        <f>0.326054926624738*1.21</f>
        <v>0.39452646121593299</v>
      </c>
      <c r="J130" s="96">
        <v>47700</v>
      </c>
      <c r="K130" s="179"/>
    </row>
    <row r="131" spans="1:11" x14ac:dyDescent="0.25">
      <c r="A131" s="148"/>
      <c r="B131" s="131"/>
      <c r="C131" s="131"/>
      <c r="D131" s="131"/>
      <c r="E131" s="140"/>
      <c r="F131" s="178"/>
      <c r="G131" s="178"/>
      <c r="H131" s="32" t="s">
        <v>85</v>
      </c>
      <c r="I131" s="90">
        <f>1.55*1.21</f>
        <v>1.8754999999999999</v>
      </c>
      <c r="J131" s="96">
        <v>120</v>
      </c>
      <c r="K131" s="179"/>
    </row>
    <row r="132" spans="1:11" x14ac:dyDescent="0.25">
      <c r="A132" s="148"/>
      <c r="B132" s="131"/>
      <c r="C132" s="131"/>
      <c r="D132" s="131"/>
      <c r="E132" s="140"/>
      <c r="F132" s="178"/>
      <c r="G132" s="178"/>
      <c r="H132" s="32" t="s">
        <v>86</v>
      </c>
      <c r="I132" s="90">
        <f>2.4*1.21</f>
        <v>2.9039999999999999</v>
      </c>
      <c r="J132" s="97">
        <v>320</v>
      </c>
      <c r="K132" s="179"/>
    </row>
    <row r="133" spans="1:11" x14ac:dyDescent="0.25">
      <c r="A133" s="148"/>
      <c r="B133" s="131"/>
      <c r="C133" s="131"/>
      <c r="D133" s="131"/>
      <c r="E133" s="140"/>
      <c r="F133" s="178"/>
      <c r="G133" s="178"/>
      <c r="H133" s="32" t="s">
        <v>87</v>
      </c>
      <c r="I133" s="90">
        <f>0.79*1.21</f>
        <v>0.95589999999999997</v>
      </c>
      <c r="J133" s="97">
        <v>100</v>
      </c>
      <c r="K133" s="179"/>
    </row>
    <row r="134" spans="1:11" x14ac:dyDescent="0.25">
      <c r="A134" s="148"/>
      <c r="B134" s="131"/>
      <c r="C134" s="131"/>
      <c r="D134" s="131"/>
      <c r="E134" s="140"/>
      <c r="F134" s="178"/>
      <c r="G134" s="178"/>
      <c r="H134" s="32" t="s">
        <v>88</v>
      </c>
      <c r="I134" s="90">
        <f>0.3306*1.21</f>
        <v>0.40002599999999999</v>
      </c>
      <c r="J134" s="97">
        <v>500</v>
      </c>
      <c r="K134" s="179"/>
    </row>
    <row r="135" spans="1:11" ht="60" x14ac:dyDescent="0.25">
      <c r="A135" s="10" t="s">
        <v>219</v>
      </c>
      <c r="B135" s="131" t="s">
        <v>125</v>
      </c>
      <c r="C135" s="131" t="s">
        <v>98</v>
      </c>
      <c r="D135" s="131" t="s">
        <v>11</v>
      </c>
      <c r="E135" s="140" t="s">
        <v>99</v>
      </c>
      <c r="F135" s="18">
        <v>1186783</v>
      </c>
      <c r="G135" s="18">
        <v>275304.19999999995</v>
      </c>
      <c r="H135" s="10" t="s">
        <v>451</v>
      </c>
      <c r="I135" s="82"/>
      <c r="J135" s="82"/>
      <c r="K135" s="104" t="s">
        <v>165</v>
      </c>
    </row>
    <row r="136" spans="1:11" ht="150" x14ac:dyDescent="0.25">
      <c r="A136" s="10" t="s">
        <v>171</v>
      </c>
      <c r="B136" s="131"/>
      <c r="C136" s="131"/>
      <c r="D136" s="131"/>
      <c r="E136" s="140"/>
      <c r="F136" s="18">
        <v>16270</v>
      </c>
      <c r="G136" s="18">
        <v>16269.25</v>
      </c>
      <c r="H136" s="33" t="s">
        <v>199</v>
      </c>
      <c r="I136" s="68"/>
      <c r="J136" s="68" t="s">
        <v>179</v>
      </c>
      <c r="K136" s="69" t="s">
        <v>165</v>
      </c>
    </row>
    <row r="137" spans="1:11" ht="36" customHeight="1" x14ac:dyDescent="0.25">
      <c r="A137" s="10" t="s">
        <v>276</v>
      </c>
      <c r="B137" s="128" t="s">
        <v>275</v>
      </c>
      <c r="C137" s="128" t="s">
        <v>274</v>
      </c>
      <c r="D137" s="128" t="s">
        <v>11</v>
      </c>
      <c r="E137" s="163" t="s">
        <v>278</v>
      </c>
      <c r="F137" s="18">
        <v>808513</v>
      </c>
      <c r="G137" s="18">
        <v>373022.17</v>
      </c>
      <c r="H137" s="72"/>
      <c r="I137" s="4"/>
      <c r="J137" s="98"/>
      <c r="K137" s="110" t="s">
        <v>425</v>
      </c>
    </row>
    <row r="138" spans="1:11" ht="43.9" customHeight="1" x14ac:dyDescent="0.25">
      <c r="A138" s="10" t="s">
        <v>277</v>
      </c>
      <c r="B138" s="130"/>
      <c r="C138" s="130"/>
      <c r="D138" s="130"/>
      <c r="E138" s="165"/>
      <c r="F138" s="18">
        <v>228400</v>
      </c>
      <c r="G138" s="18"/>
      <c r="H138" s="33"/>
      <c r="I138" s="68"/>
      <c r="J138" s="99"/>
      <c r="K138" s="69"/>
    </row>
    <row r="139" spans="1:11" ht="30.6" customHeight="1" x14ac:dyDescent="0.25">
      <c r="A139" s="27" t="s">
        <v>207</v>
      </c>
      <c r="B139" s="128" t="s">
        <v>213</v>
      </c>
      <c r="C139" s="128" t="s">
        <v>211</v>
      </c>
      <c r="D139" s="128" t="s">
        <v>11</v>
      </c>
      <c r="E139" s="163" t="s">
        <v>212</v>
      </c>
      <c r="F139" s="18">
        <v>51027000</v>
      </c>
      <c r="G139" s="18">
        <v>29035072.670000002</v>
      </c>
      <c r="H139" s="36" t="s">
        <v>225</v>
      </c>
      <c r="I139" s="68"/>
      <c r="K139" s="114" t="s">
        <v>226</v>
      </c>
    </row>
    <row r="140" spans="1:11" ht="25.5" x14ac:dyDescent="0.25">
      <c r="A140" s="27" t="s">
        <v>208</v>
      </c>
      <c r="B140" s="129"/>
      <c r="C140" s="129"/>
      <c r="D140" s="129"/>
      <c r="E140" s="164"/>
      <c r="F140" s="18">
        <v>640000</v>
      </c>
      <c r="G140" s="18"/>
      <c r="H140" s="33"/>
      <c r="I140" s="68"/>
      <c r="J140" s="68"/>
      <c r="K140" s="69"/>
    </row>
    <row r="141" spans="1:11" ht="21" customHeight="1" x14ac:dyDescent="0.25">
      <c r="A141" s="27" t="s">
        <v>209</v>
      </c>
      <c r="B141" s="129"/>
      <c r="C141" s="129"/>
      <c r="D141" s="129"/>
      <c r="E141" s="164"/>
      <c r="F141" s="18">
        <v>2057</v>
      </c>
      <c r="G141" s="18">
        <v>341.09</v>
      </c>
      <c r="H141" s="36" t="s">
        <v>90</v>
      </c>
      <c r="I141" s="68"/>
      <c r="J141" s="37"/>
      <c r="K141" s="114" t="s">
        <v>96</v>
      </c>
    </row>
    <row r="142" spans="1:11" ht="13.9" customHeight="1" x14ac:dyDescent="0.25">
      <c r="A142" s="27" t="s">
        <v>210</v>
      </c>
      <c r="B142" s="129"/>
      <c r="C142" s="129"/>
      <c r="D142" s="129"/>
      <c r="E142" s="164"/>
      <c r="F142" s="18">
        <v>418500</v>
      </c>
      <c r="G142" s="18">
        <v>2102.8599999999997</v>
      </c>
      <c r="H142" s="36" t="s">
        <v>90</v>
      </c>
      <c r="I142" s="68"/>
      <c r="J142" s="68"/>
      <c r="K142" s="114" t="s">
        <v>165</v>
      </c>
    </row>
    <row r="143" spans="1:11" ht="38.25" x14ac:dyDescent="0.25">
      <c r="A143" s="27" t="s">
        <v>401</v>
      </c>
      <c r="B143" s="129"/>
      <c r="C143" s="129"/>
      <c r="D143" s="129"/>
      <c r="E143" s="164"/>
      <c r="F143" s="175">
        <v>160146</v>
      </c>
      <c r="G143" s="175">
        <v>65842</v>
      </c>
      <c r="H143" s="33"/>
      <c r="I143" s="68"/>
      <c r="J143" s="68"/>
      <c r="K143" s="69"/>
    </row>
    <row r="144" spans="1:11" ht="35.450000000000003" customHeight="1" x14ac:dyDescent="0.25">
      <c r="A144" s="27" t="s">
        <v>402</v>
      </c>
      <c r="B144" s="129"/>
      <c r="C144" s="129"/>
      <c r="D144" s="129"/>
      <c r="E144" s="164"/>
      <c r="F144" s="176"/>
      <c r="G144" s="176"/>
      <c r="H144" s="33"/>
      <c r="I144" s="68"/>
      <c r="J144" s="68"/>
      <c r="K144" s="125" t="s">
        <v>404</v>
      </c>
    </row>
    <row r="145" spans="1:11" ht="14.45" customHeight="1" x14ac:dyDescent="0.25">
      <c r="A145" s="190" t="s">
        <v>403</v>
      </c>
      <c r="B145" s="129"/>
      <c r="C145" s="129"/>
      <c r="D145" s="129"/>
      <c r="E145" s="164"/>
      <c r="F145" s="176"/>
      <c r="G145" s="176"/>
      <c r="H145" s="65" t="s">
        <v>405</v>
      </c>
      <c r="I145" s="89">
        <v>4</v>
      </c>
      <c r="J145" s="96">
        <v>72</v>
      </c>
      <c r="K145" s="126"/>
    </row>
    <row r="146" spans="1:11" ht="19.149999999999999" customHeight="1" x14ac:dyDescent="0.25">
      <c r="A146" s="191"/>
      <c r="B146" s="130"/>
      <c r="C146" s="130"/>
      <c r="D146" s="130"/>
      <c r="E146" s="165"/>
      <c r="F146" s="177"/>
      <c r="G146" s="177"/>
      <c r="H146" s="65" t="s">
        <v>406</v>
      </c>
      <c r="I146" s="89">
        <v>4</v>
      </c>
      <c r="J146" s="96">
        <v>258</v>
      </c>
      <c r="K146" s="127"/>
    </row>
    <row r="147" spans="1:11" ht="56.45" customHeight="1" x14ac:dyDescent="0.25">
      <c r="A147" s="8" t="s">
        <v>374</v>
      </c>
      <c r="B147" s="122" t="s">
        <v>190</v>
      </c>
      <c r="C147" s="122" t="s">
        <v>193</v>
      </c>
      <c r="D147" s="122" t="s">
        <v>192</v>
      </c>
      <c r="E147" s="135" t="s">
        <v>195</v>
      </c>
      <c r="F147" s="132">
        <v>47040932</v>
      </c>
      <c r="G147" s="116"/>
      <c r="H147" s="8"/>
      <c r="I147" s="82"/>
      <c r="J147" s="82"/>
      <c r="K147" s="104"/>
    </row>
    <row r="148" spans="1:11" ht="82.9" customHeight="1" x14ac:dyDescent="0.25">
      <c r="A148" s="8" t="s">
        <v>375</v>
      </c>
      <c r="B148" s="123"/>
      <c r="C148" s="123"/>
      <c r="D148" s="123"/>
      <c r="E148" s="136"/>
      <c r="F148" s="133"/>
      <c r="G148" s="116">
        <v>108606.39</v>
      </c>
      <c r="H148" s="8" t="s">
        <v>90</v>
      </c>
      <c r="I148" s="82"/>
      <c r="J148" s="82"/>
      <c r="K148" s="104" t="s">
        <v>128</v>
      </c>
    </row>
    <row r="149" spans="1:11" ht="82.9" customHeight="1" x14ac:dyDescent="0.25">
      <c r="A149" s="8" t="s">
        <v>407</v>
      </c>
      <c r="B149" s="123"/>
      <c r="C149" s="123"/>
      <c r="D149" s="123"/>
      <c r="E149" s="136"/>
      <c r="F149" s="133"/>
      <c r="G149" s="18">
        <v>1900836</v>
      </c>
      <c r="H149" s="45"/>
      <c r="I149" s="82"/>
      <c r="J149" s="82"/>
      <c r="K149" s="104" t="s">
        <v>408</v>
      </c>
    </row>
    <row r="150" spans="1:11" ht="82.9" customHeight="1" x14ac:dyDescent="0.25">
      <c r="A150" s="8" t="s">
        <v>456</v>
      </c>
      <c r="B150" s="123"/>
      <c r="C150" s="123"/>
      <c r="D150" s="123"/>
      <c r="E150" s="136"/>
      <c r="F150" s="133"/>
      <c r="G150" s="18">
        <v>9883</v>
      </c>
      <c r="H150" s="45"/>
      <c r="I150" s="82"/>
      <c r="J150" s="82"/>
      <c r="K150" s="104" t="s">
        <v>457</v>
      </c>
    </row>
    <row r="151" spans="1:11" ht="82.9" customHeight="1" x14ac:dyDescent="0.25">
      <c r="A151" s="8" t="s">
        <v>460</v>
      </c>
      <c r="B151" s="123"/>
      <c r="C151" s="123"/>
      <c r="D151" s="123"/>
      <c r="E151" s="136"/>
      <c r="F151" s="133"/>
      <c r="G151" s="18">
        <v>13881</v>
      </c>
      <c r="H151" s="45"/>
      <c r="I151" s="82"/>
      <c r="J151" s="82"/>
      <c r="K151" s="104" t="s">
        <v>461</v>
      </c>
    </row>
    <row r="152" spans="1:11" ht="46.9" customHeight="1" x14ac:dyDescent="0.25">
      <c r="A152" s="8" t="s">
        <v>462</v>
      </c>
      <c r="B152" s="123"/>
      <c r="C152" s="123"/>
      <c r="D152" s="123"/>
      <c r="E152" s="136"/>
      <c r="F152" s="134"/>
      <c r="G152" s="18">
        <v>12256</v>
      </c>
      <c r="H152" s="45"/>
      <c r="I152" s="82"/>
      <c r="J152" s="82"/>
      <c r="K152" s="104" t="s">
        <v>421</v>
      </c>
    </row>
    <row r="153" spans="1:11" ht="72.599999999999994" customHeight="1" x14ac:dyDescent="0.25">
      <c r="A153" s="8" t="s">
        <v>191</v>
      </c>
      <c r="B153" s="123"/>
      <c r="C153" s="123"/>
      <c r="D153" s="123"/>
      <c r="E153" s="136"/>
      <c r="F153" s="132">
        <v>7609863</v>
      </c>
      <c r="G153" s="116"/>
      <c r="H153" s="8"/>
      <c r="I153" s="82"/>
      <c r="J153" s="82"/>
      <c r="K153" s="104"/>
    </row>
    <row r="154" spans="1:11" ht="101.45" customHeight="1" x14ac:dyDescent="0.25">
      <c r="A154" s="8" t="s">
        <v>386</v>
      </c>
      <c r="B154" s="123"/>
      <c r="C154" s="123"/>
      <c r="D154" s="123"/>
      <c r="E154" s="136"/>
      <c r="F154" s="133"/>
      <c r="G154" s="18">
        <v>205778</v>
      </c>
      <c r="H154" s="8"/>
      <c r="I154" s="82"/>
      <c r="J154" s="82"/>
      <c r="K154" s="104" t="s">
        <v>73</v>
      </c>
    </row>
    <row r="155" spans="1:11" ht="47.45" customHeight="1" x14ac:dyDescent="0.25">
      <c r="A155" s="8" t="s">
        <v>392</v>
      </c>
      <c r="B155" s="123"/>
      <c r="C155" s="123"/>
      <c r="D155" s="123"/>
      <c r="E155" s="136"/>
      <c r="F155" s="133"/>
      <c r="G155" s="18">
        <v>143968</v>
      </c>
      <c r="H155" s="8"/>
      <c r="I155" s="82"/>
      <c r="J155" s="82"/>
      <c r="K155" s="104" t="s">
        <v>73</v>
      </c>
    </row>
    <row r="156" spans="1:11" ht="49.9" customHeight="1" x14ac:dyDescent="0.25">
      <c r="A156" s="8" t="s">
        <v>393</v>
      </c>
      <c r="B156" s="123"/>
      <c r="C156" s="123"/>
      <c r="D156" s="123"/>
      <c r="E156" s="136"/>
      <c r="F156" s="133"/>
      <c r="G156" s="18">
        <v>160783</v>
      </c>
      <c r="H156" s="8"/>
      <c r="I156" s="82"/>
      <c r="J156" s="82"/>
      <c r="K156" s="104" t="s">
        <v>73</v>
      </c>
    </row>
    <row r="157" spans="1:11" ht="42" customHeight="1" x14ac:dyDescent="0.25">
      <c r="A157" s="8" t="s">
        <v>420</v>
      </c>
      <c r="B157" s="123"/>
      <c r="C157" s="123"/>
      <c r="D157" s="123"/>
      <c r="E157" s="136"/>
      <c r="F157" s="133"/>
      <c r="G157" s="18">
        <v>3845</v>
      </c>
      <c r="H157" s="8"/>
      <c r="I157" s="82"/>
      <c r="J157" s="82"/>
      <c r="K157" s="104" t="s">
        <v>421</v>
      </c>
    </row>
    <row r="158" spans="1:11" ht="45" customHeight="1" x14ac:dyDescent="0.25">
      <c r="A158" s="8" t="s">
        <v>410</v>
      </c>
      <c r="B158" s="123"/>
      <c r="C158" s="123"/>
      <c r="D158" s="123"/>
      <c r="E158" s="136"/>
      <c r="F158" s="133"/>
      <c r="G158" s="18">
        <v>158340</v>
      </c>
      <c r="H158" s="8"/>
      <c r="I158" s="82"/>
      <c r="J158" s="82"/>
      <c r="K158" s="104" t="s">
        <v>73</v>
      </c>
    </row>
    <row r="159" spans="1:11" ht="37.15" customHeight="1" x14ac:dyDescent="0.25">
      <c r="A159" s="17" t="s">
        <v>458</v>
      </c>
      <c r="B159" s="123"/>
      <c r="C159" s="123"/>
      <c r="D159" s="123"/>
      <c r="E159" s="136"/>
      <c r="F159" s="133"/>
      <c r="G159" s="18">
        <v>1575924.2599999998</v>
      </c>
      <c r="H159" s="15" t="s">
        <v>72</v>
      </c>
      <c r="I159" s="87"/>
      <c r="J159" s="82"/>
      <c r="K159" s="104" t="s">
        <v>71</v>
      </c>
    </row>
    <row r="160" spans="1:11" ht="40.9" customHeight="1" x14ac:dyDescent="0.25">
      <c r="A160" s="17" t="s">
        <v>459</v>
      </c>
      <c r="B160" s="123"/>
      <c r="C160" s="123"/>
      <c r="D160" s="123"/>
      <c r="E160" s="136"/>
      <c r="F160" s="133"/>
      <c r="G160" s="18">
        <v>1688184.8399999999</v>
      </c>
      <c r="H160" s="15" t="s">
        <v>90</v>
      </c>
      <c r="I160" s="87"/>
      <c r="J160" s="82"/>
      <c r="K160" s="104" t="s">
        <v>128</v>
      </c>
    </row>
    <row r="161" spans="1:11" ht="44.45" customHeight="1" x14ac:dyDescent="0.25">
      <c r="A161" s="17" t="s">
        <v>463</v>
      </c>
      <c r="B161" s="124"/>
      <c r="C161" s="124"/>
      <c r="D161" s="124"/>
      <c r="E161" s="137"/>
      <c r="F161" s="134"/>
      <c r="G161" s="18">
        <v>1021</v>
      </c>
      <c r="H161" s="15"/>
      <c r="I161" s="87"/>
      <c r="J161" s="82"/>
      <c r="K161" s="104" t="s">
        <v>421</v>
      </c>
    </row>
    <row r="162" spans="1:11" ht="57.6" customHeight="1" x14ac:dyDescent="0.25">
      <c r="A162" s="8" t="s">
        <v>234</v>
      </c>
      <c r="B162" s="151" t="s">
        <v>214</v>
      </c>
      <c r="C162" s="151" t="s">
        <v>232</v>
      </c>
      <c r="D162" s="151" t="s">
        <v>192</v>
      </c>
      <c r="E162" s="152" t="s">
        <v>233</v>
      </c>
      <c r="F162" s="24">
        <v>2982875</v>
      </c>
      <c r="G162" s="18">
        <v>2982874.33</v>
      </c>
      <c r="H162" s="8" t="s">
        <v>90</v>
      </c>
      <c r="I162" s="82"/>
      <c r="J162" s="82"/>
      <c r="K162" s="104" t="s">
        <v>96</v>
      </c>
    </row>
    <row r="163" spans="1:11" ht="57.6" customHeight="1" x14ac:dyDescent="0.25">
      <c r="A163" s="8" t="s">
        <v>235</v>
      </c>
      <c r="B163" s="151"/>
      <c r="C163" s="151"/>
      <c r="D163" s="151"/>
      <c r="E163" s="152"/>
      <c r="F163" s="24">
        <v>68246</v>
      </c>
      <c r="G163" s="18">
        <v>68246.02</v>
      </c>
      <c r="H163" s="8"/>
      <c r="I163" s="82"/>
      <c r="J163" s="82"/>
      <c r="K163" s="104" t="s">
        <v>206</v>
      </c>
    </row>
    <row r="164" spans="1:11" ht="104.45" customHeight="1" x14ac:dyDescent="0.25">
      <c r="A164" s="8" t="s">
        <v>390</v>
      </c>
      <c r="B164" s="151"/>
      <c r="C164" s="151"/>
      <c r="D164" s="151"/>
      <c r="E164" s="152"/>
      <c r="F164" s="24">
        <v>358845</v>
      </c>
      <c r="G164" s="18">
        <v>358844.1</v>
      </c>
      <c r="H164" s="8"/>
      <c r="I164" s="82"/>
      <c r="J164" s="82"/>
      <c r="K164" s="104" t="s">
        <v>81</v>
      </c>
    </row>
    <row r="165" spans="1:11" ht="46.9" customHeight="1" x14ac:dyDescent="0.25">
      <c r="A165" s="8" t="s">
        <v>391</v>
      </c>
      <c r="B165" s="151"/>
      <c r="C165" s="151"/>
      <c r="D165" s="151"/>
      <c r="E165" s="152"/>
      <c r="F165" s="24">
        <v>253554</v>
      </c>
      <c r="G165" s="18">
        <f>170102+42360</f>
        <v>212462</v>
      </c>
      <c r="H165" s="8"/>
      <c r="I165" s="82"/>
      <c r="J165" s="82"/>
      <c r="K165" s="104"/>
    </row>
    <row r="166" spans="1:11" ht="49.15" customHeight="1" x14ac:dyDescent="0.25">
      <c r="A166" s="27" t="s">
        <v>251</v>
      </c>
      <c r="B166" s="122" t="s">
        <v>269</v>
      </c>
      <c r="C166" s="122" t="s">
        <v>270</v>
      </c>
      <c r="D166" s="122" t="s">
        <v>192</v>
      </c>
      <c r="E166" s="187" t="s">
        <v>271</v>
      </c>
      <c r="F166" s="24">
        <v>4535808</v>
      </c>
      <c r="G166" s="18">
        <v>4535801.32</v>
      </c>
      <c r="H166" s="46" t="s">
        <v>248</v>
      </c>
      <c r="I166" s="82"/>
      <c r="J166" s="82"/>
      <c r="K166" s="108" t="s">
        <v>96</v>
      </c>
    </row>
    <row r="167" spans="1:11" ht="36" customHeight="1" x14ac:dyDescent="0.25">
      <c r="A167" s="27" t="s">
        <v>252</v>
      </c>
      <c r="B167" s="123"/>
      <c r="C167" s="123"/>
      <c r="D167" s="123"/>
      <c r="E167" s="188"/>
      <c r="F167" s="132">
        <v>2757850</v>
      </c>
      <c r="G167" s="18"/>
      <c r="H167" s="8"/>
      <c r="I167" s="82"/>
      <c r="J167" s="82"/>
      <c r="K167" s="108"/>
    </row>
    <row r="168" spans="1:11" ht="33.6" customHeight="1" x14ac:dyDescent="0.25">
      <c r="A168" s="40" t="s">
        <v>253</v>
      </c>
      <c r="B168" s="123"/>
      <c r="C168" s="123"/>
      <c r="D168" s="123"/>
      <c r="E168" s="188"/>
      <c r="F168" s="133"/>
      <c r="G168" s="18">
        <v>1390091.28</v>
      </c>
      <c r="H168" s="44" t="s">
        <v>95</v>
      </c>
      <c r="I168" s="82"/>
      <c r="J168" s="82"/>
      <c r="K168" s="114" t="s">
        <v>96</v>
      </c>
    </row>
    <row r="169" spans="1:11" ht="28.9" customHeight="1" x14ac:dyDescent="0.25">
      <c r="A169" s="40" t="s">
        <v>254</v>
      </c>
      <c r="B169" s="123"/>
      <c r="C169" s="123"/>
      <c r="D169" s="123"/>
      <c r="E169" s="188"/>
      <c r="F169" s="133"/>
      <c r="G169" s="18">
        <v>1258344.27</v>
      </c>
      <c r="H169" s="44" t="s">
        <v>95</v>
      </c>
      <c r="I169" s="82"/>
      <c r="J169" s="82"/>
      <c r="K169" s="114" t="s">
        <v>96</v>
      </c>
    </row>
    <row r="170" spans="1:11" ht="28.15" customHeight="1" x14ac:dyDescent="0.25">
      <c r="A170" s="40" t="s">
        <v>255</v>
      </c>
      <c r="B170" s="123"/>
      <c r="C170" s="123"/>
      <c r="D170" s="123"/>
      <c r="E170" s="188"/>
      <c r="F170" s="133"/>
      <c r="G170" s="18">
        <v>10199.74</v>
      </c>
      <c r="H170" s="44" t="s">
        <v>95</v>
      </c>
      <c r="I170" s="82"/>
      <c r="J170" s="82"/>
      <c r="K170" s="114" t="s">
        <v>96</v>
      </c>
    </row>
    <row r="171" spans="1:11" ht="27.6" customHeight="1" x14ac:dyDescent="0.25">
      <c r="A171" s="40" t="s">
        <v>256</v>
      </c>
      <c r="B171" s="123"/>
      <c r="C171" s="123"/>
      <c r="D171" s="123"/>
      <c r="E171" s="188"/>
      <c r="F171" s="133"/>
      <c r="G171" s="18">
        <v>8708.7799999999988</v>
      </c>
      <c r="H171" s="44" t="s">
        <v>95</v>
      </c>
      <c r="I171" s="82"/>
      <c r="J171" s="82"/>
      <c r="K171" s="114" t="s">
        <v>96</v>
      </c>
    </row>
    <row r="172" spans="1:11" ht="37.9" customHeight="1" x14ac:dyDescent="0.25">
      <c r="A172" s="40" t="s">
        <v>257</v>
      </c>
      <c r="B172" s="123"/>
      <c r="C172" s="123"/>
      <c r="D172" s="123"/>
      <c r="E172" s="188"/>
      <c r="F172" s="133"/>
      <c r="G172" s="18">
        <v>5664.6900000000005</v>
      </c>
      <c r="H172" s="44" t="s">
        <v>95</v>
      </c>
      <c r="I172" s="82"/>
      <c r="J172" s="82"/>
      <c r="K172" s="114" t="s">
        <v>96</v>
      </c>
    </row>
    <row r="173" spans="1:11" ht="36.6" customHeight="1" x14ac:dyDescent="0.25">
      <c r="A173" s="40" t="s">
        <v>258</v>
      </c>
      <c r="B173" s="123"/>
      <c r="C173" s="123"/>
      <c r="D173" s="123"/>
      <c r="E173" s="188"/>
      <c r="F173" s="133"/>
      <c r="G173" s="18">
        <v>7961.66</v>
      </c>
      <c r="H173" s="44" t="s">
        <v>95</v>
      </c>
      <c r="I173" s="82"/>
      <c r="J173" s="82"/>
      <c r="K173" s="114" t="s">
        <v>96</v>
      </c>
    </row>
    <row r="174" spans="1:11" ht="39.6" customHeight="1" x14ac:dyDescent="0.25">
      <c r="A174" s="40" t="s">
        <v>259</v>
      </c>
      <c r="B174" s="123"/>
      <c r="C174" s="123"/>
      <c r="D174" s="123"/>
      <c r="E174" s="188"/>
      <c r="F174" s="133"/>
      <c r="G174" s="18">
        <v>31878.39</v>
      </c>
      <c r="H174" s="44" t="s">
        <v>95</v>
      </c>
      <c r="I174" s="82"/>
      <c r="J174" s="82"/>
      <c r="K174" s="114" t="s">
        <v>96</v>
      </c>
    </row>
    <row r="175" spans="1:11" ht="45" customHeight="1" x14ac:dyDescent="0.25">
      <c r="A175" s="40" t="s">
        <v>260</v>
      </c>
      <c r="B175" s="123"/>
      <c r="C175" s="123"/>
      <c r="D175" s="123"/>
      <c r="E175" s="188"/>
      <c r="F175" s="134"/>
      <c r="G175" s="18">
        <v>40805.729999999996</v>
      </c>
      <c r="H175" s="44" t="s">
        <v>95</v>
      </c>
      <c r="I175" s="82"/>
      <c r="J175" s="82"/>
      <c r="K175" s="114" t="s">
        <v>96</v>
      </c>
    </row>
    <row r="176" spans="1:11" ht="42.6" customHeight="1" x14ac:dyDescent="0.25">
      <c r="A176" s="27" t="s">
        <v>261</v>
      </c>
      <c r="B176" s="123"/>
      <c r="C176" s="123"/>
      <c r="D176" s="123"/>
      <c r="E176" s="188"/>
      <c r="F176" s="132">
        <v>465262</v>
      </c>
      <c r="G176" s="18"/>
      <c r="H176" s="8"/>
      <c r="I176" s="82"/>
      <c r="J176" s="82"/>
      <c r="K176" s="108"/>
    </row>
    <row r="177" spans="1:11" ht="35.450000000000003" customHeight="1" x14ac:dyDescent="0.25">
      <c r="A177" s="41" t="s">
        <v>262</v>
      </c>
      <c r="B177" s="123"/>
      <c r="C177" s="123"/>
      <c r="D177" s="123"/>
      <c r="E177" s="188"/>
      <c r="F177" s="133"/>
      <c r="G177" s="18">
        <v>19454.060000000001</v>
      </c>
      <c r="H177" s="54" t="s">
        <v>90</v>
      </c>
      <c r="I177" s="82"/>
      <c r="J177" s="82"/>
      <c r="K177" s="111" t="s">
        <v>305</v>
      </c>
    </row>
    <row r="178" spans="1:11" ht="40.9" customHeight="1" x14ac:dyDescent="0.25">
      <c r="A178" s="41" t="s">
        <v>263</v>
      </c>
      <c r="B178" s="123"/>
      <c r="C178" s="123"/>
      <c r="D178" s="123"/>
      <c r="E178" s="188"/>
      <c r="F178" s="133"/>
      <c r="G178" s="18">
        <v>19806.239999999998</v>
      </c>
      <c r="H178" s="54" t="s">
        <v>90</v>
      </c>
      <c r="I178" s="82"/>
      <c r="J178" s="82"/>
      <c r="K178" s="111" t="s">
        <v>305</v>
      </c>
    </row>
    <row r="179" spans="1:11" ht="30.6" customHeight="1" x14ac:dyDescent="0.25">
      <c r="A179" s="41" t="s">
        <v>264</v>
      </c>
      <c r="B179" s="123"/>
      <c r="C179" s="123"/>
      <c r="D179" s="123"/>
      <c r="E179" s="188"/>
      <c r="F179" s="133"/>
      <c r="G179" s="18">
        <v>288893.31</v>
      </c>
      <c r="H179" s="54" t="s">
        <v>90</v>
      </c>
      <c r="I179" s="82"/>
      <c r="J179" s="82"/>
      <c r="K179" s="111" t="s">
        <v>305</v>
      </c>
    </row>
    <row r="180" spans="1:11" ht="33.6" customHeight="1" x14ac:dyDescent="0.25">
      <c r="A180" s="41" t="s">
        <v>265</v>
      </c>
      <c r="B180" s="123"/>
      <c r="C180" s="123"/>
      <c r="D180" s="123"/>
      <c r="E180" s="188"/>
      <c r="F180" s="133"/>
      <c r="G180" s="18">
        <v>0</v>
      </c>
      <c r="H180" s="54" t="s">
        <v>90</v>
      </c>
      <c r="I180" s="82"/>
      <c r="J180" s="82"/>
      <c r="K180" s="111" t="s">
        <v>305</v>
      </c>
    </row>
    <row r="181" spans="1:11" ht="27" customHeight="1" x14ac:dyDescent="0.25">
      <c r="A181" s="40" t="s">
        <v>266</v>
      </c>
      <c r="B181" s="123"/>
      <c r="C181" s="123"/>
      <c r="D181" s="123"/>
      <c r="E181" s="188"/>
      <c r="F181" s="133"/>
      <c r="G181" s="18">
        <v>78103.09</v>
      </c>
      <c r="H181" s="54" t="s">
        <v>90</v>
      </c>
      <c r="I181" s="82"/>
      <c r="J181" s="82"/>
      <c r="K181" s="111" t="s">
        <v>305</v>
      </c>
    </row>
    <row r="182" spans="1:11" ht="52.15" customHeight="1" x14ac:dyDescent="0.25">
      <c r="A182" s="40" t="s">
        <v>267</v>
      </c>
      <c r="B182" s="123"/>
      <c r="C182" s="123"/>
      <c r="D182" s="123"/>
      <c r="E182" s="188"/>
      <c r="F182" s="133"/>
      <c r="G182" s="18">
        <v>0</v>
      </c>
      <c r="H182" s="54" t="s">
        <v>90</v>
      </c>
      <c r="I182" s="82"/>
      <c r="J182" s="82"/>
      <c r="K182" s="111" t="s">
        <v>305</v>
      </c>
    </row>
    <row r="183" spans="1:11" ht="31.15" customHeight="1" x14ac:dyDescent="0.25">
      <c r="A183" s="40" t="s">
        <v>268</v>
      </c>
      <c r="B183" s="123"/>
      <c r="C183" s="123"/>
      <c r="D183" s="123"/>
      <c r="E183" s="188"/>
      <c r="F183" s="133"/>
      <c r="G183" s="18">
        <v>7929.3099999999995</v>
      </c>
      <c r="H183" s="54" t="s">
        <v>90</v>
      </c>
      <c r="I183" s="82"/>
      <c r="J183" s="82"/>
      <c r="K183" s="111" t="s">
        <v>305</v>
      </c>
    </row>
    <row r="184" spans="1:11" ht="39.6" customHeight="1" x14ac:dyDescent="0.25">
      <c r="A184" s="43" t="s">
        <v>144</v>
      </c>
      <c r="B184" s="123"/>
      <c r="C184" s="123"/>
      <c r="D184" s="123"/>
      <c r="E184" s="188"/>
      <c r="F184" s="134"/>
      <c r="G184" s="18">
        <v>51033.24</v>
      </c>
      <c r="H184" s="54" t="s">
        <v>90</v>
      </c>
      <c r="I184" s="82"/>
      <c r="J184" s="82"/>
      <c r="K184" s="111" t="s">
        <v>305</v>
      </c>
    </row>
    <row r="185" spans="1:11" ht="57.6" customHeight="1" thickBot="1" x14ac:dyDescent="0.3">
      <c r="A185" s="27" t="s">
        <v>455</v>
      </c>
      <c r="B185" s="123"/>
      <c r="C185" s="123"/>
      <c r="D185" s="123"/>
      <c r="E185" s="188"/>
      <c r="F185" s="24">
        <v>40910</v>
      </c>
      <c r="G185" s="18">
        <v>40908.949999999997</v>
      </c>
      <c r="H185" s="76" t="s">
        <v>91</v>
      </c>
      <c r="I185" s="82" t="s">
        <v>273</v>
      </c>
      <c r="J185" s="82"/>
      <c r="K185" s="108" t="s">
        <v>90</v>
      </c>
    </row>
    <row r="186" spans="1:11" ht="22.15" customHeight="1" x14ac:dyDescent="0.25">
      <c r="A186" s="125" t="s">
        <v>272</v>
      </c>
      <c r="B186" s="123"/>
      <c r="C186" s="123"/>
      <c r="D186" s="123"/>
      <c r="E186" s="188"/>
      <c r="F186" s="132">
        <v>105625</v>
      </c>
      <c r="G186" s="175">
        <v>105625</v>
      </c>
      <c r="H186" s="62" t="s">
        <v>82</v>
      </c>
      <c r="I186" s="91">
        <v>0.22565640000000001</v>
      </c>
      <c r="J186" s="100">
        <v>9099.4</v>
      </c>
      <c r="K186" s="125" t="s">
        <v>89</v>
      </c>
    </row>
    <row r="187" spans="1:11" ht="22.15" customHeight="1" x14ac:dyDescent="0.25">
      <c r="A187" s="126"/>
      <c r="B187" s="123"/>
      <c r="C187" s="123"/>
      <c r="D187" s="123"/>
      <c r="E187" s="188"/>
      <c r="F187" s="133"/>
      <c r="G187" s="176"/>
      <c r="H187" s="63" t="s">
        <v>387</v>
      </c>
      <c r="I187" s="89">
        <v>1.6335</v>
      </c>
      <c r="J187" s="96">
        <v>61000</v>
      </c>
      <c r="K187" s="126"/>
    </row>
    <row r="188" spans="1:11" ht="20.45" customHeight="1" x14ac:dyDescent="0.25">
      <c r="A188" s="126"/>
      <c r="B188" s="123"/>
      <c r="C188" s="123"/>
      <c r="D188" s="123"/>
      <c r="E188" s="188"/>
      <c r="F188" s="133"/>
      <c r="G188" s="176"/>
      <c r="H188" s="63" t="s">
        <v>86</v>
      </c>
      <c r="I188" s="89">
        <v>2.9039999999999999</v>
      </c>
      <c r="J188" s="96">
        <v>406</v>
      </c>
      <c r="K188" s="126"/>
    </row>
    <row r="189" spans="1:11" ht="18.600000000000001" customHeight="1" x14ac:dyDescent="0.25">
      <c r="A189" s="126"/>
      <c r="B189" s="123"/>
      <c r="C189" s="123"/>
      <c r="D189" s="123"/>
      <c r="E189" s="188"/>
      <c r="F189" s="133"/>
      <c r="G189" s="176"/>
      <c r="H189" s="63" t="s">
        <v>388</v>
      </c>
      <c r="I189" s="89">
        <v>32.927999999999997</v>
      </c>
      <c r="J189" s="96">
        <v>10</v>
      </c>
      <c r="K189" s="126"/>
    </row>
    <row r="190" spans="1:11" ht="17.45" customHeight="1" x14ac:dyDescent="0.25">
      <c r="A190" s="126"/>
      <c r="B190" s="123"/>
      <c r="C190" s="123"/>
      <c r="D190" s="123"/>
      <c r="E190" s="188"/>
      <c r="F190" s="133"/>
      <c r="G190" s="176"/>
      <c r="H190" s="63" t="s">
        <v>389</v>
      </c>
      <c r="I190" s="89">
        <v>68.001800000000003</v>
      </c>
      <c r="J190" s="96">
        <v>25</v>
      </c>
      <c r="K190" s="126"/>
    </row>
    <row r="191" spans="1:11" ht="21.6" customHeight="1" thickBot="1" x14ac:dyDescent="0.3">
      <c r="A191" s="127"/>
      <c r="B191" s="124"/>
      <c r="C191" s="124"/>
      <c r="D191" s="124"/>
      <c r="E191" s="189"/>
      <c r="F191" s="134"/>
      <c r="G191" s="177"/>
      <c r="H191" s="64" t="s">
        <v>88</v>
      </c>
      <c r="I191" s="92">
        <v>0.40002599999999999</v>
      </c>
      <c r="J191" s="101">
        <v>1800</v>
      </c>
      <c r="K191" s="127"/>
    </row>
    <row r="192" spans="1:11" ht="30.6" customHeight="1" x14ac:dyDescent="0.25">
      <c r="A192" s="8" t="s">
        <v>244</v>
      </c>
      <c r="B192" s="151" t="s">
        <v>243</v>
      </c>
      <c r="C192" s="151" t="s">
        <v>242</v>
      </c>
      <c r="D192" s="151" t="s">
        <v>192</v>
      </c>
      <c r="E192" s="152" t="s">
        <v>247</v>
      </c>
      <c r="F192" s="24">
        <v>26682</v>
      </c>
      <c r="G192" s="18"/>
      <c r="H192" s="77" t="s">
        <v>248</v>
      </c>
      <c r="I192" s="82"/>
      <c r="J192" s="82"/>
      <c r="K192" s="125" t="s">
        <v>250</v>
      </c>
    </row>
    <row r="193" spans="1:11" ht="25.15" customHeight="1" x14ac:dyDescent="0.25">
      <c r="A193" s="8" t="s">
        <v>245</v>
      </c>
      <c r="B193" s="151"/>
      <c r="C193" s="151"/>
      <c r="D193" s="151"/>
      <c r="E193" s="152"/>
      <c r="F193" s="24">
        <v>411251</v>
      </c>
      <c r="G193" s="18"/>
      <c r="H193" s="77" t="s">
        <v>249</v>
      </c>
      <c r="I193" s="82"/>
      <c r="J193" s="82"/>
      <c r="K193" s="126"/>
    </row>
    <row r="194" spans="1:11" ht="28.15" customHeight="1" x14ac:dyDescent="0.25">
      <c r="A194" s="8" t="s">
        <v>246</v>
      </c>
      <c r="B194" s="151"/>
      <c r="C194" s="151"/>
      <c r="D194" s="151"/>
      <c r="E194" s="152"/>
      <c r="F194" s="24">
        <v>1508199</v>
      </c>
      <c r="G194" s="18"/>
      <c r="H194" s="77" t="s">
        <v>95</v>
      </c>
      <c r="I194" s="82"/>
      <c r="J194" s="82"/>
      <c r="K194" s="127"/>
    </row>
    <row r="195" spans="1:11" ht="34.15" customHeight="1" x14ac:dyDescent="0.25">
      <c r="A195" s="27" t="s">
        <v>281</v>
      </c>
      <c r="B195" s="122" t="s">
        <v>280</v>
      </c>
      <c r="C195" s="122" t="s">
        <v>279</v>
      </c>
      <c r="D195" s="122" t="s">
        <v>192</v>
      </c>
      <c r="E195" s="187" t="s">
        <v>303</v>
      </c>
      <c r="F195" s="153">
        <v>2208432</v>
      </c>
      <c r="G195" s="18"/>
      <c r="H195" s="8"/>
      <c r="I195" s="82"/>
      <c r="J195" s="82"/>
      <c r="K195" s="104"/>
    </row>
    <row r="196" spans="1:11" ht="22.9" customHeight="1" x14ac:dyDescent="0.25">
      <c r="A196" s="27" t="s">
        <v>282</v>
      </c>
      <c r="B196" s="123"/>
      <c r="C196" s="123"/>
      <c r="D196" s="123"/>
      <c r="E196" s="188"/>
      <c r="F196" s="153"/>
      <c r="G196" s="18">
        <v>126161.65000000001</v>
      </c>
      <c r="H196" s="78" t="s">
        <v>248</v>
      </c>
      <c r="I196" s="82"/>
      <c r="J196" s="82"/>
      <c r="K196" s="69" t="s">
        <v>305</v>
      </c>
    </row>
    <row r="197" spans="1:11" ht="24" customHeight="1" x14ac:dyDescent="0.25">
      <c r="A197" s="27" t="s">
        <v>283</v>
      </c>
      <c r="B197" s="123"/>
      <c r="C197" s="123"/>
      <c r="D197" s="123"/>
      <c r="E197" s="188"/>
      <c r="F197" s="153"/>
      <c r="G197" s="18">
        <v>203768.68</v>
      </c>
      <c r="H197" s="78" t="s">
        <v>248</v>
      </c>
      <c r="I197" s="82"/>
      <c r="J197" s="82"/>
      <c r="K197" s="69" t="s">
        <v>305</v>
      </c>
    </row>
    <row r="198" spans="1:11" ht="25.9" customHeight="1" x14ac:dyDescent="0.25">
      <c r="A198" s="27" t="s">
        <v>284</v>
      </c>
      <c r="B198" s="123"/>
      <c r="C198" s="123"/>
      <c r="D198" s="123"/>
      <c r="E198" s="188"/>
      <c r="F198" s="153"/>
      <c r="G198" s="18">
        <v>829770.57000000007</v>
      </c>
      <c r="H198" s="78" t="s">
        <v>248</v>
      </c>
      <c r="I198" s="82"/>
      <c r="J198" s="82"/>
      <c r="K198" s="69" t="s">
        <v>305</v>
      </c>
    </row>
    <row r="199" spans="1:11" ht="22.15" customHeight="1" x14ac:dyDescent="0.25">
      <c r="A199" s="27" t="s">
        <v>285</v>
      </c>
      <c r="B199" s="123"/>
      <c r="C199" s="123"/>
      <c r="D199" s="123"/>
      <c r="E199" s="188"/>
      <c r="F199" s="153"/>
      <c r="G199" s="18">
        <v>30188.05</v>
      </c>
      <c r="H199" s="78" t="s">
        <v>248</v>
      </c>
      <c r="I199" s="82"/>
      <c r="J199" s="82"/>
      <c r="K199" s="69" t="s">
        <v>305</v>
      </c>
    </row>
    <row r="200" spans="1:11" ht="35.450000000000003" customHeight="1" x14ac:dyDescent="0.25">
      <c r="A200" s="27" t="s">
        <v>286</v>
      </c>
      <c r="B200" s="123"/>
      <c r="C200" s="123"/>
      <c r="D200" s="123"/>
      <c r="E200" s="188"/>
      <c r="F200" s="153"/>
      <c r="G200" s="18">
        <v>601436</v>
      </c>
      <c r="H200" s="78" t="s">
        <v>248</v>
      </c>
      <c r="I200" s="82"/>
      <c r="J200" s="82"/>
      <c r="K200" s="69" t="s">
        <v>305</v>
      </c>
    </row>
    <row r="201" spans="1:11" ht="28.9" customHeight="1" x14ac:dyDescent="0.25">
      <c r="A201" s="27" t="s">
        <v>287</v>
      </c>
      <c r="B201" s="123"/>
      <c r="C201" s="123"/>
      <c r="D201" s="123"/>
      <c r="E201" s="188"/>
      <c r="F201" s="153"/>
      <c r="G201" s="18">
        <v>13408</v>
      </c>
      <c r="H201" s="78" t="s">
        <v>248</v>
      </c>
      <c r="I201" s="82"/>
      <c r="J201" s="82"/>
      <c r="K201" s="69" t="s">
        <v>305</v>
      </c>
    </row>
    <row r="202" spans="1:11" ht="25.9" customHeight="1" x14ac:dyDescent="0.25">
      <c r="A202" s="27" t="s">
        <v>288</v>
      </c>
      <c r="B202" s="123"/>
      <c r="C202" s="123"/>
      <c r="D202" s="123"/>
      <c r="E202" s="188"/>
      <c r="F202" s="153"/>
      <c r="G202" s="18">
        <v>3723</v>
      </c>
      <c r="H202" s="78" t="s">
        <v>248</v>
      </c>
      <c r="I202" s="82"/>
      <c r="J202" s="82"/>
      <c r="K202" s="69" t="s">
        <v>305</v>
      </c>
    </row>
    <row r="203" spans="1:11" ht="27" customHeight="1" x14ac:dyDescent="0.25">
      <c r="A203" s="27" t="s">
        <v>289</v>
      </c>
      <c r="B203" s="123"/>
      <c r="C203" s="123"/>
      <c r="D203" s="123"/>
      <c r="E203" s="188"/>
      <c r="F203" s="153"/>
      <c r="G203" s="18">
        <v>1335.54</v>
      </c>
      <c r="H203" s="78" t="s">
        <v>248</v>
      </c>
      <c r="I203" s="82"/>
      <c r="J203" s="82"/>
      <c r="K203" s="69" t="s">
        <v>305</v>
      </c>
    </row>
    <row r="204" spans="1:11" ht="22.9" customHeight="1" x14ac:dyDescent="0.25">
      <c r="A204" s="27" t="s">
        <v>290</v>
      </c>
      <c r="B204" s="123"/>
      <c r="C204" s="123"/>
      <c r="D204" s="123"/>
      <c r="E204" s="188"/>
      <c r="F204" s="153"/>
      <c r="G204" s="18">
        <v>7528.64</v>
      </c>
      <c r="H204" s="78" t="s">
        <v>248</v>
      </c>
      <c r="I204" s="82"/>
      <c r="J204" s="82"/>
      <c r="K204" s="69" t="s">
        <v>305</v>
      </c>
    </row>
    <row r="205" spans="1:11" ht="32.450000000000003" customHeight="1" x14ac:dyDescent="0.25">
      <c r="A205" s="27" t="s">
        <v>291</v>
      </c>
      <c r="B205" s="123"/>
      <c r="C205" s="123"/>
      <c r="D205" s="123"/>
      <c r="E205" s="188"/>
      <c r="F205" s="153"/>
      <c r="G205" s="18">
        <v>45924.789999999994</v>
      </c>
      <c r="H205" s="78" t="s">
        <v>248</v>
      </c>
      <c r="I205" s="82"/>
      <c r="J205" s="82"/>
      <c r="K205" s="69" t="s">
        <v>305</v>
      </c>
    </row>
    <row r="206" spans="1:11" ht="24" customHeight="1" x14ac:dyDescent="0.25">
      <c r="A206" s="27" t="s">
        <v>292</v>
      </c>
      <c r="B206" s="123"/>
      <c r="C206" s="123"/>
      <c r="D206" s="123"/>
      <c r="E206" s="188"/>
      <c r="F206" s="153"/>
      <c r="G206" s="18">
        <v>345182.94</v>
      </c>
      <c r="H206" s="78" t="s">
        <v>248</v>
      </c>
      <c r="I206" s="82"/>
      <c r="J206" s="82"/>
      <c r="K206" s="69" t="s">
        <v>305</v>
      </c>
    </row>
    <row r="207" spans="1:11" ht="34.15" customHeight="1" x14ac:dyDescent="0.25">
      <c r="A207" s="27" t="s">
        <v>293</v>
      </c>
      <c r="B207" s="123"/>
      <c r="C207" s="123"/>
      <c r="D207" s="123"/>
      <c r="E207" s="188"/>
      <c r="F207" s="153">
        <v>1134661</v>
      </c>
      <c r="G207" s="18"/>
      <c r="H207" s="77"/>
      <c r="I207" s="82"/>
      <c r="J207" s="82"/>
      <c r="K207" s="69"/>
    </row>
    <row r="208" spans="1:11" ht="22.9" customHeight="1" x14ac:dyDescent="0.25">
      <c r="A208" s="27" t="s">
        <v>294</v>
      </c>
      <c r="B208" s="123"/>
      <c r="C208" s="123"/>
      <c r="D208" s="123"/>
      <c r="E208" s="188"/>
      <c r="F208" s="153"/>
      <c r="G208" s="18">
        <v>8314.08</v>
      </c>
      <c r="H208" s="77" t="s">
        <v>95</v>
      </c>
      <c r="I208" s="82"/>
      <c r="J208" s="82"/>
      <c r="K208" s="69" t="s">
        <v>96</v>
      </c>
    </row>
    <row r="209" spans="1:11" ht="23.45" customHeight="1" x14ac:dyDescent="0.25">
      <c r="A209" s="27" t="s">
        <v>295</v>
      </c>
      <c r="B209" s="123"/>
      <c r="C209" s="123"/>
      <c r="D209" s="123"/>
      <c r="E209" s="188"/>
      <c r="F209" s="153"/>
      <c r="G209" s="18">
        <v>4628.76</v>
      </c>
      <c r="H209" s="77" t="s">
        <v>95</v>
      </c>
      <c r="I209" s="82"/>
      <c r="J209" s="82"/>
      <c r="K209" s="69" t="s">
        <v>96</v>
      </c>
    </row>
    <row r="210" spans="1:11" ht="25.9" customHeight="1" x14ac:dyDescent="0.25">
      <c r="A210" s="27" t="s">
        <v>296</v>
      </c>
      <c r="B210" s="123"/>
      <c r="C210" s="123"/>
      <c r="D210" s="123"/>
      <c r="E210" s="188"/>
      <c r="F210" s="153"/>
      <c r="G210" s="18">
        <v>1090070.78</v>
      </c>
      <c r="H210" s="77" t="s">
        <v>95</v>
      </c>
      <c r="I210" s="82"/>
      <c r="J210" s="82"/>
      <c r="K210" s="69" t="s">
        <v>96</v>
      </c>
    </row>
    <row r="211" spans="1:11" ht="33" customHeight="1" x14ac:dyDescent="0.25">
      <c r="A211" s="27" t="s">
        <v>297</v>
      </c>
      <c r="B211" s="123"/>
      <c r="C211" s="123"/>
      <c r="D211" s="123"/>
      <c r="E211" s="188"/>
      <c r="F211" s="153"/>
      <c r="G211" s="18">
        <v>26179.34</v>
      </c>
      <c r="H211" s="77" t="s">
        <v>95</v>
      </c>
      <c r="I211" s="82"/>
      <c r="J211" s="82"/>
      <c r="K211" s="69" t="s">
        <v>96</v>
      </c>
    </row>
    <row r="212" spans="1:11" ht="36" customHeight="1" x14ac:dyDescent="0.25">
      <c r="A212" s="27" t="s">
        <v>298</v>
      </c>
      <c r="B212" s="123"/>
      <c r="C212" s="123"/>
      <c r="D212" s="123"/>
      <c r="E212" s="188"/>
      <c r="F212" s="153">
        <v>160101</v>
      </c>
      <c r="G212" s="18"/>
      <c r="H212" s="77"/>
      <c r="I212" s="82"/>
      <c r="J212" s="82"/>
      <c r="K212" s="69"/>
    </row>
    <row r="213" spans="1:11" ht="25.9" customHeight="1" x14ac:dyDescent="0.25">
      <c r="A213" s="27" t="s">
        <v>299</v>
      </c>
      <c r="B213" s="123"/>
      <c r="C213" s="123"/>
      <c r="D213" s="123"/>
      <c r="E213" s="188"/>
      <c r="F213" s="153"/>
      <c r="G213" s="18">
        <v>25516.62</v>
      </c>
      <c r="H213" s="77" t="s">
        <v>306</v>
      </c>
      <c r="I213" s="82"/>
      <c r="J213" s="82"/>
      <c r="K213" s="69" t="s">
        <v>96</v>
      </c>
    </row>
    <row r="214" spans="1:11" ht="33.6" customHeight="1" x14ac:dyDescent="0.25">
      <c r="A214" s="27" t="s">
        <v>300</v>
      </c>
      <c r="B214" s="123"/>
      <c r="C214" s="123"/>
      <c r="D214" s="123"/>
      <c r="E214" s="188"/>
      <c r="F214" s="153"/>
      <c r="G214" s="18">
        <v>127474.62</v>
      </c>
      <c r="H214" s="77" t="s">
        <v>306</v>
      </c>
      <c r="I214" s="82"/>
      <c r="J214" s="82"/>
      <c r="K214" s="69" t="s">
        <v>96</v>
      </c>
    </row>
    <row r="215" spans="1:11" ht="39" customHeight="1" x14ac:dyDescent="0.25">
      <c r="A215" s="27" t="s">
        <v>301</v>
      </c>
      <c r="B215" s="123"/>
      <c r="C215" s="123"/>
      <c r="D215" s="123"/>
      <c r="E215" s="188"/>
      <c r="F215" s="153"/>
      <c r="G215" s="18">
        <v>7103.07</v>
      </c>
      <c r="H215" s="77" t="s">
        <v>306</v>
      </c>
      <c r="I215" s="82"/>
      <c r="J215" s="82"/>
      <c r="K215" s="69" t="s">
        <v>96</v>
      </c>
    </row>
    <row r="216" spans="1:11" ht="73.900000000000006" customHeight="1" x14ac:dyDescent="0.25">
      <c r="A216" s="27" t="s">
        <v>302</v>
      </c>
      <c r="B216" s="123"/>
      <c r="C216" s="123"/>
      <c r="D216" s="123"/>
      <c r="E216" s="188"/>
      <c r="F216" s="56">
        <v>17038</v>
      </c>
      <c r="G216" s="115">
        <v>17036.98</v>
      </c>
      <c r="H216" s="79" t="s">
        <v>91</v>
      </c>
      <c r="I216" s="59" t="s">
        <v>172</v>
      </c>
      <c r="J216" s="59"/>
      <c r="K216" s="112" t="s">
        <v>90</v>
      </c>
    </row>
    <row r="217" spans="1:11" ht="16.149999999999999" customHeight="1" x14ac:dyDescent="0.25">
      <c r="A217" s="125" t="s">
        <v>304</v>
      </c>
      <c r="B217" s="123"/>
      <c r="C217" s="123"/>
      <c r="D217" s="123"/>
      <c r="E217" s="188"/>
      <c r="F217" s="153">
        <v>153590</v>
      </c>
      <c r="G217" s="192">
        <v>153588.59</v>
      </c>
      <c r="H217" s="61" t="s">
        <v>82</v>
      </c>
      <c r="I217" s="89">
        <v>0.20578595058720101</v>
      </c>
      <c r="J217" s="96">
        <v>9168.07</v>
      </c>
      <c r="K217" s="179" t="s">
        <v>89</v>
      </c>
    </row>
    <row r="218" spans="1:11" ht="19.899999999999999" customHeight="1" x14ac:dyDescent="0.25">
      <c r="A218" s="126"/>
      <c r="B218" s="123"/>
      <c r="C218" s="123"/>
      <c r="D218" s="123"/>
      <c r="E218" s="188"/>
      <c r="F218" s="153"/>
      <c r="G218" s="192"/>
      <c r="H218" s="61" t="s">
        <v>85</v>
      </c>
      <c r="I218" s="89">
        <v>4.1451634103019535</v>
      </c>
      <c r="J218" s="96">
        <v>5630</v>
      </c>
      <c r="K218" s="179"/>
    </row>
    <row r="219" spans="1:11" ht="18.600000000000001" customHeight="1" x14ac:dyDescent="0.25">
      <c r="A219" s="126"/>
      <c r="B219" s="123"/>
      <c r="C219" s="123"/>
      <c r="D219" s="123"/>
      <c r="E219" s="188"/>
      <c r="F219" s="153"/>
      <c r="G219" s="192"/>
      <c r="H219" s="61" t="s">
        <v>387</v>
      </c>
      <c r="I219" s="89">
        <v>1.5386105263157894</v>
      </c>
      <c r="J219" s="96">
        <v>19000</v>
      </c>
      <c r="K219" s="179"/>
    </row>
    <row r="220" spans="1:11" ht="15.6" customHeight="1" x14ac:dyDescent="0.25">
      <c r="A220" s="126"/>
      <c r="B220" s="123"/>
      <c r="C220" s="123"/>
      <c r="D220" s="123"/>
      <c r="E220" s="188"/>
      <c r="F220" s="153"/>
      <c r="G220" s="192"/>
      <c r="H220" s="61" t="s">
        <v>398</v>
      </c>
      <c r="I220" s="89">
        <v>9.844802083333333E-2</v>
      </c>
      <c r="J220" s="96">
        <v>96000</v>
      </c>
      <c r="K220" s="179"/>
    </row>
    <row r="221" spans="1:11" ht="19.899999999999999" customHeight="1" x14ac:dyDescent="0.25">
      <c r="A221" s="126"/>
      <c r="B221" s="123"/>
      <c r="C221" s="123"/>
      <c r="D221" s="123"/>
      <c r="E221" s="188"/>
      <c r="F221" s="153"/>
      <c r="G221" s="192"/>
      <c r="H221" s="63" t="s">
        <v>394</v>
      </c>
      <c r="I221" s="89">
        <v>0.12431999999999999</v>
      </c>
      <c r="J221" s="96">
        <v>45000</v>
      </c>
      <c r="K221" s="179"/>
    </row>
    <row r="222" spans="1:11" ht="19.149999999999999" customHeight="1" x14ac:dyDescent="0.25">
      <c r="A222" s="126"/>
      <c r="B222" s="123"/>
      <c r="C222" s="123"/>
      <c r="D222" s="123"/>
      <c r="E222" s="188"/>
      <c r="F222" s="153"/>
      <c r="G222" s="192"/>
      <c r="H222" s="63" t="s">
        <v>395</v>
      </c>
      <c r="I222" s="89">
        <v>0.68232656250000001</v>
      </c>
      <c r="J222" s="96">
        <v>76800</v>
      </c>
      <c r="K222" s="179"/>
    </row>
    <row r="223" spans="1:11" ht="19.149999999999999" customHeight="1" x14ac:dyDescent="0.25">
      <c r="A223" s="126"/>
      <c r="B223" s="123"/>
      <c r="C223" s="123"/>
      <c r="D223" s="123"/>
      <c r="E223" s="188"/>
      <c r="F223" s="153"/>
      <c r="G223" s="192"/>
      <c r="H223" s="63" t="s">
        <v>396</v>
      </c>
      <c r="I223" s="89">
        <v>1.089</v>
      </c>
      <c r="J223" s="96">
        <v>19700</v>
      </c>
      <c r="K223" s="179"/>
    </row>
    <row r="224" spans="1:11" ht="18.600000000000001" customHeight="1" x14ac:dyDescent="0.25">
      <c r="A224" s="126"/>
      <c r="B224" s="123"/>
      <c r="C224" s="123"/>
      <c r="D224" s="123"/>
      <c r="E224" s="188"/>
      <c r="F224" s="153"/>
      <c r="G224" s="192"/>
      <c r="H224" s="63" t="s">
        <v>397</v>
      </c>
      <c r="I224" s="89">
        <v>0.112</v>
      </c>
      <c r="J224" s="96">
        <v>75000</v>
      </c>
      <c r="K224" s="179"/>
    </row>
    <row r="225" spans="1:11" ht="20.45" customHeight="1" x14ac:dyDescent="0.25">
      <c r="A225" s="126"/>
      <c r="B225" s="123"/>
      <c r="C225" s="123"/>
      <c r="D225" s="123"/>
      <c r="E225" s="188"/>
      <c r="F225" s="153"/>
      <c r="G225" s="192"/>
      <c r="H225" s="63" t="s">
        <v>389</v>
      </c>
      <c r="I225" s="89">
        <v>68.001904761904754</v>
      </c>
      <c r="J225" s="96">
        <v>21</v>
      </c>
      <c r="K225" s="179"/>
    </row>
    <row r="226" spans="1:11" ht="18.600000000000001" customHeight="1" x14ac:dyDescent="0.25">
      <c r="A226" s="127"/>
      <c r="B226" s="124"/>
      <c r="C226" s="124"/>
      <c r="D226" s="124"/>
      <c r="E226" s="189"/>
      <c r="F226" s="153"/>
      <c r="G226" s="192"/>
      <c r="H226" s="63" t="s">
        <v>388</v>
      </c>
      <c r="I226" s="89">
        <v>20.081499999999998</v>
      </c>
      <c r="J226" s="96">
        <v>20</v>
      </c>
      <c r="K226" s="179"/>
    </row>
    <row r="227" spans="1:11" ht="76.900000000000006" customHeight="1" x14ac:dyDescent="0.25">
      <c r="A227" s="8" t="s">
        <v>308</v>
      </c>
      <c r="B227" s="22" t="s">
        <v>280</v>
      </c>
      <c r="C227" s="22" t="s">
        <v>307</v>
      </c>
      <c r="D227" s="22" t="s">
        <v>192</v>
      </c>
      <c r="E227" s="23" t="s">
        <v>309</v>
      </c>
      <c r="F227" s="24">
        <v>206500</v>
      </c>
      <c r="G227" s="18"/>
      <c r="H227" s="39"/>
      <c r="I227" s="82"/>
      <c r="J227" s="82"/>
      <c r="K227" s="69"/>
    </row>
    <row r="228" spans="1:11" ht="37.9" customHeight="1" x14ac:dyDescent="0.25">
      <c r="A228" s="27" t="s">
        <v>310</v>
      </c>
      <c r="B228" s="122" t="s">
        <v>280</v>
      </c>
      <c r="C228" s="122" t="s">
        <v>333</v>
      </c>
      <c r="D228" s="122" t="s">
        <v>192</v>
      </c>
      <c r="E228" s="187" t="s">
        <v>334</v>
      </c>
      <c r="F228" s="153">
        <v>1951834</v>
      </c>
      <c r="G228" s="18"/>
      <c r="H228" s="39"/>
      <c r="I228" s="82"/>
      <c r="J228" s="82"/>
      <c r="K228" s="69"/>
    </row>
    <row r="229" spans="1:11" ht="24" customHeight="1" x14ac:dyDescent="0.25">
      <c r="A229" s="27" t="s">
        <v>311</v>
      </c>
      <c r="B229" s="123"/>
      <c r="C229" s="123"/>
      <c r="D229" s="123"/>
      <c r="E229" s="188"/>
      <c r="F229" s="153"/>
      <c r="G229" s="18">
        <v>112349.44</v>
      </c>
      <c r="H229" s="77" t="s">
        <v>248</v>
      </c>
      <c r="I229" s="82"/>
      <c r="J229" s="82"/>
      <c r="K229" s="69" t="s">
        <v>96</v>
      </c>
    </row>
    <row r="230" spans="1:11" ht="25.15" customHeight="1" x14ac:dyDescent="0.25">
      <c r="A230" s="27" t="s">
        <v>312</v>
      </c>
      <c r="B230" s="123"/>
      <c r="C230" s="123"/>
      <c r="D230" s="123"/>
      <c r="E230" s="188"/>
      <c r="F230" s="153"/>
      <c r="G230" s="18">
        <v>3264</v>
      </c>
      <c r="H230" s="77" t="s">
        <v>248</v>
      </c>
      <c r="I230" s="82"/>
      <c r="J230" s="82"/>
      <c r="K230" s="69" t="s">
        <v>96</v>
      </c>
    </row>
    <row r="231" spans="1:11" ht="24" customHeight="1" x14ac:dyDescent="0.25">
      <c r="A231" s="27" t="s">
        <v>313</v>
      </c>
      <c r="B231" s="123"/>
      <c r="C231" s="123"/>
      <c r="D231" s="123"/>
      <c r="E231" s="188"/>
      <c r="F231" s="153"/>
      <c r="G231" s="18">
        <v>19305.7</v>
      </c>
      <c r="H231" s="77" t="s">
        <v>248</v>
      </c>
      <c r="I231" s="82"/>
      <c r="J231" s="82"/>
      <c r="K231" s="69" t="s">
        <v>96</v>
      </c>
    </row>
    <row r="232" spans="1:11" ht="35.450000000000003" customHeight="1" x14ac:dyDescent="0.25">
      <c r="A232" s="27" t="s">
        <v>314</v>
      </c>
      <c r="B232" s="123"/>
      <c r="C232" s="123"/>
      <c r="D232" s="123"/>
      <c r="E232" s="188"/>
      <c r="F232" s="153"/>
      <c r="G232" s="18">
        <v>1044.6099999999999</v>
      </c>
      <c r="H232" s="77" t="s">
        <v>248</v>
      </c>
      <c r="I232" s="82"/>
      <c r="J232" s="82"/>
      <c r="K232" s="69" t="s">
        <v>96</v>
      </c>
    </row>
    <row r="233" spans="1:11" ht="25.15" customHeight="1" x14ac:dyDescent="0.25">
      <c r="A233" s="27" t="s">
        <v>290</v>
      </c>
      <c r="B233" s="123"/>
      <c r="C233" s="123"/>
      <c r="D233" s="123"/>
      <c r="E233" s="188"/>
      <c r="F233" s="153"/>
      <c r="G233" s="18">
        <v>4385.92</v>
      </c>
      <c r="H233" s="77" t="s">
        <v>248</v>
      </c>
      <c r="I233" s="82"/>
      <c r="J233" s="82"/>
      <c r="K233" s="69" t="s">
        <v>96</v>
      </c>
    </row>
    <row r="234" spans="1:11" ht="24.6" customHeight="1" x14ac:dyDescent="0.25">
      <c r="A234" s="27" t="s">
        <v>315</v>
      </c>
      <c r="B234" s="123"/>
      <c r="C234" s="123"/>
      <c r="D234" s="123"/>
      <c r="E234" s="188"/>
      <c r="F234" s="153"/>
      <c r="G234" s="18">
        <v>726363.56</v>
      </c>
      <c r="H234" s="77" t="s">
        <v>248</v>
      </c>
      <c r="I234" s="82"/>
      <c r="J234" s="82"/>
      <c r="K234" s="69" t="s">
        <v>96</v>
      </c>
    </row>
    <row r="235" spans="1:11" ht="24" customHeight="1" x14ac:dyDescent="0.25">
      <c r="A235" s="27" t="s">
        <v>316</v>
      </c>
      <c r="B235" s="123"/>
      <c r="C235" s="123"/>
      <c r="D235" s="123"/>
      <c r="E235" s="188"/>
      <c r="F235" s="153"/>
      <c r="G235" s="18">
        <v>32960.699999999997</v>
      </c>
      <c r="H235" s="77" t="s">
        <v>248</v>
      </c>
      <c r="I235" s="82"/>
      <c r="J235" s="82"/>
      <c r="K235" s="69" t="s">
        <v>96</v>
      </c>
    </row>
    <row r="236" spans="1:11" ht="25.9" customHeight="1" x14ac:dyDescent="0.25">
      <c r="A236" s="27" t="s">
        <v>292</v>
      </c>
      <c r="B236" s="123"/>
      <c r="C236" s="123"/>
      <c r="D236" s="123"/>
      <c r="E236" s="188"/>
      <c r="F236" s="153"/>
      <c r="G236" s="18">
        <v>282616.09999999998</v>
      </c>
      <c r="H236" s="77" t="s">
        <v>248</v>
      </c>
      <c r="I236" s="82"/>
      <c r="J236" s="82"/>
      <c r="K236" s="69" t="s">
        <v>96</v>
      </c>
    </row>
    <row r="237" spans="1:11" ht="34.9" customHeight="1" x14ac:dyDescent="0.25">
      <c r="A237" s="27" t="s">
        <v>317</v>
      </c>
      <c r="B237" s="123"/>
      <c r="C237" s="123"/>
      <c r="D237" s="123"/>
      <c r="E237" s="188"/>
      <c r="F237" s="153"/>
      <c r="G237" s="18">
        <v>192745.69</v>
      </c>
      <c r="H237" s="77" t="s">
        <v>248</v>
      </c>
      <c r="I237" s="82"/>
      <c r="J237" s="82"/>
      <c r="K237" s="69" t="s">
        <v>96</v>
      </c>
    </row>
    <row r="238" spans="1:11" ht="27" customHeight="1" x14ac:dyDescent="0.25">
      <c r="A238" s="27" t="s">
        <v>318</v>
      </c>
      <c r="B238" s="123"/>
      <c r="C238" s="123"/>
      <c r="D238" s="123"/>
      <c r="E238" s="188"/>
      <c r="F238" s="153"/>
      <c r="G238" s="18">
        <v>563796</v>
      </c>
      <c r="H238" s="77" t="s">
        <v>248</v>
      </c>
      <c r="I238" s="82"/>
      <c r="J238" s="82"/>
      <c r="K238" s="69" t="s">
        <v>96</v>
      </c>
    </row>
    <row r="239" spans="1:11" ht="24" customHeight="1" x14ac:dyDescent="0.25">
      <c r="A239" s="27" t="s">
        <v>319</v>
      </c>
      <c r="B239" s="123"/>
      <c r="C239" s="123"/>
      <c r="D239" s="123"/>
      <c r="E239" s="188"/>
      <c r="F239" s="153"/>
      <c r="G239" s="18">
        <v>13001</v>
      </c>
      <c r="H239" s="77" t="s">
        <v>248</v>
      </c>
      <c r="I239" s="82"/>
      <c r="J239" s="82"/>
      <c r="K239" s="69" t="s">
        <v>96</v>
      </c>
    </row>
    <row r="240" spans="1:11" ht="36" customHeight="1" x14ac:dyDescent="0.25">
      <c r="A240" s="27" t="s">
        <v>320</v>
      </c>
      <c r="B240" s="123"/>
      <c r="C240" s="123"/>
      <c r="D240" s="123"/>
      <c r="E240" s="188"/>
      <c r="F240" s="153">
        <v>901612</v>
      </c>
      <c r="G240" s="18"/>
      <c r="H240" s="77"/>
      <c r="I240" s="82"/>
      <c r="J240" s="82"/>
      <c r="K240" s="69"/>
    </row>
    <row r="241" spans="1:11" ht="29.45" customHeight="1" x14ac:dyDescent="0.25">
      <c r="A241" s="73" t="s">
        <v>424</v>
      </c>
      <c r="B241" s="123"/>
      <c r="C241" s="123"/>
      <c r="D241" s="123"/>
      <c r="E241" s="188"/>
      <c r="F241" s="153"/>
      <c r="G241" s="18">
        <v>837251.30999999994</v>
      </c>
      <c r="H241" s="80" t="s">
        <v>90</v>
      </c>
      <c r="I241" s="93"/>
      <c r="J241" s="93"/>
      <c r="K241" s="110" t="s">
        <v>90</v>
      </c>
    </row>
    <row r="242" spans="1:11" ht="25.15" customHeight="1" x14ac:dyDescent="0.25">
      <c r="A242" s="27" t="s">
        <v>321</v>
      </c>
      <c r="B242" s="123"/>
      <c r="C242" s="123"/>
      <c r="D242" s="123"/>
      <c r="E242" s="188"/>
      <c r="F242" s="153"/>
      <c r="G242" s="18">
        <v>8967.4499999999989</v>
      </c>
      <c r="H242" s="80" t="s">
        <v>90</v>
      </c>
      <c r="I242" s="94"/>
      <c r="J242" s="94"/>
      <c r="K242" s="110" t="s">
        <v>96</v>
      </c>
    </row>
    <row r="243" spans="1:11" ht="36" customHeight="1" x14ac:dyDescent="0.25">
      <c r="A243" s="27" t="s">
        <v>322</v>
      </c>
      <c r="B243" s="123"/>
      <c r="C243" s="123"/>
      <c r="D243" s="123"/>
      <c r="E243" s="188"/>
      <c r="F243" s="153"/>
      <c r="G243" s="18">
        <v>4980.42</v>
      </c>
      <c r="H243" s="80" t="s">
        <v>90</v>
      </c>
      <c r="I243" s="93"/>
      <c r="J243" s="93"/>
      <c r="K243" s="110" t="s">
        <v>96</v>
      </c>
    </row>
    <row r="244" spans="1:11" ht="33" customHeight="1" x14ac:dyDescent="0.25">
      <c r="A244" s="27" t="s">
        <v>323</v>
      </c>
      <c r="B244" s="123"/>
      <c r="C244" s="123"/>
      <c r="D244" s="123"/>
      <c r="E244" s="188"/>
      <c r="F244" s="153"/>
      <c r="G244" s="18">
        <v>46968.77</v>
      </c>
      <c r="H244" s="80" t="s">
        <v>90</v>
      </c>
      <c r="I244" s="93"/>
      <c r="J244" s="93"/>
      <c r="K244" s="110" t="s">
        <v>96</v>
      </c>
    </row>
    <row r="245" spans="1:11" ht="41.45" customHeight="1" x14ac:dyDescent="0.25">
      <c r="A245" s="27" t="s">
        <v>324</v>
      </c>
      <c r="B245" s="123"/>
      <c r="C245" s="123"/>
      <c r="D245" s="123"/>
      <c r="E245" s="188"/>
      <c r="F245" s="153">
        <v>151540</v>
      </c>
      <c r="G245" s="18"/>
      <c r="H245" s="77"/>
      <c r="I245" s="82"/>
      <c r="J245" s="82"/>
      <c r="K245" s="69"/>
    </row>
    <row r="246" spans="1:11" ht="39" customHeight="1" x14ac:dyDescent="0.25">
      <c r="A246" s="27" t="s">
        <v>325</v>
      </c>
      <c r="B246" s="123"/>
      <c r="C246" s="123"/>
      <c r="D246" s="123"/>
      <c r="E246" s="188"/>
      <c r="F246" s="153"/>
      <c r="G246" s="18">
        <v>25516.62</v>
      </c>
      <c r="H246" s="77" t="s">
        <v>90</v>
      </c>
      <c r="I246" s="82"/>
      <c r="J246" s="82"/>
      <c r="K246" s="69" t="s">
        <v>96</v>
      </c>
    </row>
    <row r="247" spans="1:11" ht="24.6" customHeight="1" x14ac:dyDescent="0.25">
      <c r="A247" s="27" t="s">
        <v>326</v>
      </c>
      <c r="B247" s="123"/>
      <c r="C247" s="123"/>
      <c r="D247" s="123"/>
      <c r="E247" s="188"/>
      <c r="F247" s="153"/>
      <c r="G247" s="18">
        <v>10016.85</v>
      </c>
      <c r="H247" s="77" t="s">
        <v>90</v>
      </c>
      <c r="I247" s="82"/>
      <c r="J247" s="82"/>
      <c r="K247" s="69" t="s">
        <v>96</v>
      </c>
    </row>
    <row r="248" spans="1:11" ht="27.6" customHeight="1" x14ac:dyDescent="0.25">
      <c r="A248" s="27" t="s">
        <v>327</v>
      </c>
      <c r="B248" s="123"/>
      <c r="C248" s="123"/>
      <c r="D248" s="123"/>
      <c r="E248" s="188"/>
      <c r="F248" s="153"/>
      <c r="G248" s="18">
        <v>36629.93</v>
      </c>
      <c r="H248" s="77" t="s">
        <v>90</v>
      </c>
      <c r="I248" s="82"/>
      <c r="J248" s="82"/>
      <c r="K248" s="69" t="s">
        <v>96</v>
      </c>
    </row>
    <row r="249" spans="1:11" ht="33.6" customHeight="1" x14ac:dyDescent="0.25">
      <c r="A249" s="27" t="s">
        <v>328</v>
      </c>
      <c r="B249" s="123"/>
      <c r="C249" s="123"/>
      <c r="D249" s="123"/>
      <c r="E249" s="188"/>
      <c r="F249" s="153"/>
      <c r="G249" s="18">
        <v>5395.39</v>
      </c>
      <c r="H249" s="77" t="s">
        <v>90</v>
      </c>
      <c r="I249" s="82"/>
      <c r="J249" s="82"/>
      <c r="K249" s="69" t="s">
        <v>96</v>
      </c>
    </row>
    <row r="250" spans="1:11" ht="36" customHeight="1" x14ac:dyDescent="0.25">
      <c r="A250" s="27" t="s">
        <v>329</v>
      </c>
      <c r="B250" s="123"/>
      <c r="C250" s="123"/>
      <c r="D250" s="123"/>
      <c r="E250" s="188"/>
      <c r="F250" s="153"/>
      <c r="G250" s="18">
        <v>9818.3700000000008</v>
      </c>
      <c r="H250" s="77" t="s">
        <v>90</v>
      </c>
      <c r="I250" s="82"/>
      <c r="J250" s="82"/>
      <c r="K250" s="69" t="s">
        <v>96</v>
      </c>
    </row>
    <row r="251" spans="1:11" ht="26.45" customHeight="1" x14ac:dyDescent="0.25">
      <c r="A251" s="27" t="s">
        <v>330</v>
      </c>
      <c r="B251" s="123"/>
      <c r="C251" s="123"/>
      <c r="D251" s="123"/>
      <c r="E251" s="188"/>
      <c r="F251" s="153"/>
      <c r="G251" s="18">
        <v>60086.5</v>
      </c>
      <c r="H251" s="77" t="s">
        <v>90</v>
      </c>
      <c r="I251" s="82"/>
      <c r="J251" s="82"/>
      <c r="K251" s="69" t="s">
        <v>96</v>
      </c>
    </row>
    <row r="252" spans="1:11" ht="22.9" customHeight="1" x14ac:dyDescent="0.25">
      <c r="A252" s="27" t="s">
        <v>331</v>
      </c>
      <c r="B252" s="123"/>
      <c r="C252" s="123"/>
      <c r="D252" s="123"/>
      <c r="E252" s="188"/>
      <c r="F252" s="153"/>
      <c r="G252" s="18">
        <v>3944.6</v>
      </c>
      <c r="H252" s="77" t="s">
        <v>90</v>
      </c>
      <c r="I252" s="82"/>
      <c r="J252" s="82"/>
      <c r="K252" s="69" t="s">
        <v>96</v>
      </c>
    </row>
    <row r="253" spans="1:11" ht="23.45" customHeight="1" thickBot="1" x14ac:dyDescent="0.3">
      <c r="A253" s="27" t="s">
        <v>332</v>
      </c>
      <c r="B253" s="123"/>
      <c r="C253" s="123"/>
      <c r="D253" s="123"/>
      <c r="E253" s="188"/>
      <c r="F253" s="153"/>
      <c r="G253" s="18">
        <v>127.38</v>
      </c>
      <c r="H253" s="77" t="s">
        <v>90</v>
      </c>
      <c r="I253" s="82"/>
      <c r="J253" s="82"/>
      <c r="K253" s="69" t="s">
        <v>96</v>
      </c>
    </row>
    <row r="254" spans="1:11" ht="18.600000000000001" customHeight="1" x14ac:dyDescent="0.25">
      <c r="A254" s="125" t="s">
        <v>335</v>
      </c>
      <c r="B254" s="123"/>
      <c r="C254" s="123"/>
      <c r="D254" s="123"/>
      <c r="E254" s="188"/>
      <c r="F254" s="132">
        <v>118823</v>
      </c>
      <c r="G254" s="175">
        <v>118822.15</v>
      </c>
      <c r="H254" s="62" t="s">
        <v>82</v>
      </c>
      <c r="I254" s="91">
        <v>0.34333752922136307</v>
      </c>
      <c r="J254" s="100">
        <v>1668.3</v>
      </c>
      <c r="K254" s="125" t="s">
        <v>89</v>
      </c>
    </row>
    <row r="255" spans="1:11" ht="19.149999999999999" customHeight="1" x14ac:dyDescent="0.25">
      <c r="A255" s="126"/>
      <c r="B255" s="123"/>
      <c r="C255" s="123"/>
      <c r="D255" s="123"/>
      <c r="E255" s="188"/>
      <c r="F255" s="133"/>
      <c r="G255" s="176"/>
      <c r="H255" s="63" t="s">
        <v>397</v>
      </c>
      <c r="I255" s="89">
        <v>0.11195248484848484</v>
      </c>
      <c r="J255" s="96">
        <v>165000</v>
      </c>
      <c r="K255" s="126"/>
    </row>
    <row r="256" spans="1:11" ht="17.45" customHeight="1" x14ac:dyDescent="0.25">
      <c r="A256" s="126"/>
      <c r="B256" s="123"/>
      <c r="C256" s="123"/>
      <c r="D256" s="123"/>
      <c r="E256" s="188"/>
      <c r="F256" s="133"/>
      <c r="G256" s="176"/>
      <c r="H256" s="63" t="s">
        <v>387</v>
      </c>
      <c r="I256" s="89">
        <v>1.5911058394160584</v>
      </c>
      <c r="J256" s="96">
        <v>27400</v>
      </c>
      <c r="K256" s="126"/>
    </row>
    <row r="257" spans="1:11" ht="17.45" customHeight="1" x14ac:dyDescent="0.25">
      <c r="A257" s="126"/>
      <c r="B257" s="123"/>
      <c r="C257" s="123"/>
      <c r="D257" s="123"/>
      <c r="E257" s="188"/>
      <c r="F257" s="133"/>
      <c r="G257" s="176"/>
      <c r="H257" s="63" t="s">
        <v>85</v>
      </c>
      <c r="I257" s="89">
        <v>1.3673</v>
      </c>
      <c r="J257" s="96">
        <v>5000</v>
      </c>
      <c r="K257" s="126"/>
    </row>
    <row r="258" spans="1:11" ht="17.45" customHeight="1" x14ac:dyDescent="0.25">
      <c r="A258" s="126"/>
      <c r="B258" s="123"/>
      <c r="C258" s="123"/>
      <c r="D258" s="123"/>
      <c r="E258" s="188"/>
      <c r="F258" s="133"/>
      <c r="G258" s="176"/>
      <c r="H258" s="63" t="s">
        <v>399</v>
      </c>
      <c r="I258" s="89">
        <v>1.8255999999999999</v>
      </c>
      <c r="J258" s="96">
        <v>1700</v>
      </c>
      <c r="K258" s="126"/>
    </row>
    <row r="259" spans="1:11" ht="16.899999999999999" customHeight="1" x14ac:dyDescent="0.25">
      <c r="A259" s="126"/>
      <c r="B259" s="123"/>
      <c r="C259" s="123"/>
      <c r="D259" s="123"/>
      <c r="E259" s="188"/>
      <c r="F259" s="133"/>
      <c r="G259" s="176"/>
      <c r="H259" s="63" t="s">
        <v>84</v>
      </c>
      <c r="I259" s="89">
        <v>0.54389500000000002</v>
      </c>
      <c r="J259" s="96">
        <v>6000</v>
      </c>
      <c r="K259" s="126"/>
    </row>
    <row r="260" spans="1:11" ht="18.600000000000001" customHeight="1" x14ac:dyDescent="0.25">
      <c r="A260" s="126"/>
      <c r="B260" s="123"/>
      <c r="C260" s="123"/>
      <c r="D260" s="123"/>
      <c r="E260" s="188"/>
      <c r="F260" s="133"/>
      <c r="G260" s="176"/>
      <c r="H260" s="63" t="s">
        <v>395</v>
      </c>
      <c r="I260" s="89">
        <v>0.59412531645569622</v>
      </c>
      <c r="J260" s="96">
        <v>71100</v>
      </c>
      <c r="K260" s="126"/>
    </row>
    <row r="261" spans="1:11" ht="16.149999999999999" customHeight="1" x14ac:dyDescent="0.25">
      <c r="A261" s="127"/>
      <c r="B261" s="124"/>
      <c r="C261" s="124"/>
      <c r="D261" s="124"/>
      <c r="E261" s="189"/>
      <c r="F261" s="134"/>
      <c r="G261" s="177"/>
      <c r="H261" s="65" t="s">
        <v>400</v>
      </c>
      <c r="I261" s="95">
        <v>8.3545454545454554</v>
      </c>
      <c r="J261" s="102">
        <v>88</v>
      </c>
      <c r="K261" s="127"/>
    </row>
    <row r="262" spans="1:11" ht="57.6" customHeight="1" x14ac:dyDescent="0.25">
      <c r="A262" s="47" t="s">
        <v>426</v>
      </c>
      <c r="B262" s="146" t="s">
        <v>280</v>
      </c>
      <c r="C262" s="146" t="s">
        <v>351</v>
      </c>
      <c r="D262" s="146" t="s">
        <v>192</v>
      </c>
      <c r="E262" s="147" t="s">
        <v>350</v>
      </c>
      <c r="F262" s="18">
        <f>27118+27118+27118</f>
        <v>81354</v>
      </c>
      <c r="G262" s="18">
        <v>0</v>
      </c>
      <c r="H262" s="18"/>
      <c r="I262" s="82"/>
      <c r="J262" s="82"/>
      <c r="K262" s="69"/>
    </row>
    <row r="263" spans="1:11" ht="38.450000000000003" customHeight="1" x14ac:dyDescent="0.25">
      <c r="A263" s="47" t="s">
        <v>427</v>
      </c>
      <c r="B263" s="146"/>
      <c r="C263" s="146"/>
      <c r="D263" s="146"/>
      <c r="E263" s="147"/>
      <c r="F263" s="18">
        <v>6777</v>
      </c>
      <c r="G263" s="18">
        <v>0</v>
      </c>
      <c r="H263" s="18"/>
      <c r="I263" s="82"/>
      <c r="J263" s="82"/>
      <c r="K263" s="69"/>
    </row>
    <row r="264" spans="1:11" ht="42" customHeight="1" x14ac:dyDescent="0.25">
      <c r="A264" s="47" t="s">
        <v>428</v>
      </c>
      <c r="B264" s="146"/>
      <c r="C264" s="146"/>
      <c r="D264" s="146"/>
      <c r="E264" s="147"/>
      <c r="F264" s="18">
        <v>370867</v>
      </c>
      <c r="G264" s="18">
        <v>0</v>
      </c>
      <c r="H264" s="18"/>
      <c r="I264" s="82"/>
      <c r="J264" s="82"/>
      <c r="K264" s="69"/>
    </row>
    <row r="265" spans="1:11" ht="57.6" customHeight="1" x14ac:dyDescent="0.25">
      <c r="A265" s="47" t="s">
        <v>429</v>
      </c>
      <c r="B265" s="146"/>
      <c r="C265" s="146"/>
      <c r="D265" s="146"/>
      <c r="E265" s="147"/>
      <c r="F265" s="18">
        <f>1484062+1484062+1484062</f>
        <v>4452186</v>
      </c>
      <c r="G265" s="18">
        <v>0</v>
      </c>
      <c r="H265" s="18"/>
      <c r="I265" s="82"/>
      <c r="J265" s="82"/>
      <c r="K265" s="69"/>
    </row>
    <row r="266" spans="1:11" ht="36" customHeight="1" x14ac:dyDescent="0.25">
      <c r="A266" s="47" t="s">
        <v>430</v>
      </c>
      <c r="B266" s="146"/>
      <c r="C266" s="146"/>
      <c r="D266" s="146"/>
      <c r="E266" s="147"/>
      <c r="F266" s="26">
        <v>12267</v>
      </c>
      <c r="G266" s="18">
        <v>0</v>
      </c>
      <c r="H266" s="18"/>
      <c r="I266" s="82"/>
      <c r="J266" s="82"/>
      <c r="K266" s="69"/>
    </row>
    <row r="267" spans="1:11" ht="51.6" customHeight="1" x14ac:dyDescent="0.25">
      <c r="A267" s="47" t="s">
        <v>431</v>
      </c>
      <c r="B267" s="146"/>
      <c r="C267" s="146"/>
      <c r="D267" s="146"/>
      <c r="E267" s="147"/>
      <c r="F267" s="26">
        <v>468459</v>
      </c>
      <c r="G267" s="18">
        <v>0</v>
      </c>
      <c r="H267" s="18"/>
      <c r="I267" s="82"/>
      <c r="J267" s="82"/>
      <c r="K267" s="69"/>
    </row>
    <row r="268" spans="1:11" ht="69.599999999999994" customHeight="1" x14ac:dyDescent="0.25">
      <c r="A268" s="47" t="s">
        <v>432</v>
      </c>
      <c r="B268" s="146"/>
      <c r="C268" s="146"/>
      <c r="D268" s="146"/>
      <c r="E268" s="147"/>
      <c r="F268" s="18">
        <f>5295354+3435213+194013</f>
        <v>8924580</v>
      </c>
      <c r="G268" s="18">
        <v>0</v>
      </c>
      <c r="H268" s="18"/>
      <c r="I268" s="82"/>
      <c r="J268" s="82"/>
      <c r="K268" s="69"/>
    </row>
    <row r="269" spans="1:11" ht="36.6" customHeight="1" x14ac:dyDescent="0.25">
      <c r="A269" s="47" t="s">
        <v>433</v>
      </c>
      <c r="B269" s="146"/>
      <c r="C269" s="146"/>
      <c r="D269" s="146"/>
      <c r="E269" s="147"/>
      <c r="F269" s="18">
        <f>441103+286153+16161</f>
        <v>743417</v>
      </c>
      <c r="G269" s="18">
        <v>0</v>
      </c>
      <c r="H269" s="18"/>
      <c r="I269" s="82"/>
      <c r="J269" s="82"/>
      <c r="K269" s="69"/>
    </row>
    <row r="270" spans="1:11" ht="57.6" customHeight="1" x14ac:dyDescent="0.25">
      <c r="A270" s="8" t="s">
        <v>353</v>
      </c>
      <c r="B270" s="146"/>
      <c r="C270" s="146"/>
      <c r="D270" s="146"/>
      <c r="E270" s="147"/>
      <c r="F270" s="18">
        <f>929598+929598+929598</f>
        <v>2788794</v>
      </c>
      <c r="G270" s="18">
        <v>0</v>
      </c>
      <c r="H270" s="39"/>
      <c r="I270" s="82"/>
      <c r="J270" s="82"/>
      <c r="K270" s="69"/>
    </row>
    <row r="271" spans="1:11" ht="57.6" customHeight="1" x14ac:dyDescent="0.25">
      <c r="A271" s="47" t="s">
        <v>434</v>
      </c>
      <c r="B271" s="146"/>
      <c r="C271" s="146"/>
      <c r="D271" s="146"/>
      <c r="E271" s="147"/>
      <c r="F271" s="18">
        <v>232307</v>
      </c>
      <c r="G271" s="18">
        <v>0</v>
      </c>
      <c r="H271" s="39"/>
      <c r="I271" s="82"/>
      <c r="J271" s="82"/>
      <c r="K271" s="69"/>
    </row>
    <row r="272" spans="1:11" ht="57.6" customHeight="1" x14ac:dyDescent="0.25">
      <c r="A272" s="8" t="s">
        <v>354</v>
      </c>
      <c r="B272" s="146"/>
      <c r="C272" s="146"/>
      <c r="D272" s="146"/>
      <c r="E272" s="147"/>
      <c r="F272" s="18">
        <f>74156+74156+74156</f>
        <v>222468</v>
      </c>
      <c r="G272" s="18">
        <v>0</v>
      </c>
      <c r="H272" s="39"/>
      <c r="I272" s="82"/>
      <c r="J272" s="82"/>
      <c r="K272" s="69"/>
    </row>
    <row r="273" spans="1:11" ht="48.6" customHeight="1" x14ac:dyDescent="0.25">
      <c r="A273" s="47" t="s">
        <v>435</v>
      </c>
      <c r="B273" s="146"/>
      <c r="C273" s="146"/>
      <c r="D273" s="146"/>
      <c r="E273" s="147"/>
      <c r="F273" s="18">
        <v>18532</v>
      </c>
      <c r="G273" s="18">
        <v>0</v>
      </c>
      <c r="H273" s="39"/>
      <c r="I273" s="82"/>
      <c r="J273" s="82"/>
      <c r="K273" s="69"/>
    </row>
    <row r="274" spans="1:11" ht="42.6" customHeight="1" x14ac:dyDescent="0.25">
      <c r="A274" s="8" t="s">
        <v>355</v>
      </c>
      <c r="B274" s="146"/>
      <c r="C274" s="146"/>
      <c r="D274" s="146"/>
      <c r="E274" s="147"/>
      <c r="F274" s="18">
        <f>8465+8465+8465</f>
        <v>25395</v>
      </c>
      <c r="G274" s="18">
        <v>0</v>
      </c>
      <c r="H274" s="39"/>
      <c r="I274" s="82"/>
      <c r="J274" s="82"/>
      <c r="K274" s="69"/>
    </row>
    <row r="275" spans="1:11" ht="36.6" customHeight="1" x14ac:dyDescent="0.25">
      <c r="A275" s="47" t="s">
        <v>436</v>
      </c>
      <c r="B275" s="146"/>
      <c r="C275" s="146"/>
      <c r="D275" s="146"/>
      <c r="E275" s="147"/>
      <c r="F275" s="18">
        <v>2115</v>
      </c>
      <c r="G275" s="18">
        <v>0</v>
      </c>
      <c r="H275" s="39"/>
      <c r="I275" s="82"/>
      <c r="J275" s="82"/>
      <c r="K275" s="69"/>
    </row>
    <row r="276" spans="1:11" ht="45.6" customHeight="1" x14ac:dyDescent="0.25">
      <c r="A276" s="8" t="s">
        <v>356</v>
      </c>
      <c r="B276" s="146"/>
      <c r="C276" s="146"/>
      <c r="D276" s="146"/>
      <c r="E276" s="147"/>
      <c r="F276" s="18">
        <f>4143+4143+4143</f>
        <v>12429</v>
      </c>
      <c r="G276" s="18">
        <v>0</v>
      </c>
      <c r="H276" s="39"/>
      <c r="I276" s="82"/>
      <c r="J276" s="82"/>
      <c r="K276" s="69"/>
    </row>
    <row r="277" spans="1:11" ht="33" customHeight="1" x14ac:dyDescent="0.25">
      <c r="A277" s="47" t="s">
        <v>437</v>
      </c>
      <c r="B277" s="146"/>
      <c r="C277" s="146"/>
      <c r="D277" s="146"/>
      <c r="E277" s="147"/>
      <c r="F277" s="18">
        <v>1035</v>
      </c>
      <c r="G277" s="18">
        <v>0</v>
      </c>
      <c r="H277" s="39"/>
      <c r="I277" s="82"/>
      <c r="J277" s="82"/>
      <c r="K277" s="69"/>
    </row>
    <row r="278" spans="1:11" ht="41.45" customHeight="1" x14ac:dyDescent="0.25">
      <c r="A278" s="8" t="s">
        <v>357</v>
      </c>
      <c r="B278" s="146"/>
      <c r="C278" s="146"/>
      <c r="D278" s="146"/>
      <c r="E278" s="147"/>
      <c r="F278" s="18">
        <f>2147+2147+2147</f>
        <v>6441</v>
      </c>
      <c r="G278" s="18">
        <v>0</v>
      </c>
      <c r="H278" s="39"/>
      <c r="I278" s="82"/>
      <c r="J278" s="82"/>
      <c r="K278" s="69"/>
    </row>
    <row r="279" spans="1:11" ht="37.9" customHeight="1" x14ac:dyDescent="0.25">
      <c r="A279" s="47" t="s">
        <v>438</v>
      </c>
      <c r="B279" s="146"/>
      <c r="C279" s="146"/>
      <c r="D279" s="146"/>
      <c r="E279" s="147"/>
      <c r="F279" s="18">
        <v>537</v>
      </c>
      <c r="G279" s="18">
        <v>0</v>
      </c>
      <c r="H279" s="39"/>
      <c r="I279" s="82"/>
      <c r="J279" s="82"/>
      <c r="K279" s="69"/>
    </row>
    <row r="280" spans="1:11" ht="72.599999999999994" customHeight="1" x14ac:dyDescent="0.25">
      <c r="A280" s="47" t="s">
        <v>358</v>
      </c>
      <c r="B280" s="51" t="s">
        <v>359</v>
      </c>
      <c r="C280" s="52" t="s">
        <v>360</v>
      </c>
      <c r="D280" s="12" t="s">
        <v>192</v>
      </c>
      <c r="E280" s="53" t="s">
        <v>361</v>
      </c>
      <c r="F280" s="18">
        <v>206004</v>
      </c>
      <c r="G280" s="18"/>
      <c r="H280" s="39"/>
      <c r="I280" s="82"/>
      <c r="J280" s="82"/>
      <c r="K280" s="69"/>
    </row>
    <row r="281" spans="1:11" ht="60" customHeight="1" x14ac:dyDescent="0.25">
      <c r="A281" s="8" t="s">
        <v>365</v>
      </c>
      <c r="B281" s="122" t="s">
        <v>364</v>
      </c>
      <c r="C281" s="122" t="s">
        <v>362</v>
      </c>
      <c r="D281" s="122" t="s">
        <v>192</v>
      </c>
      <c r="E281" s="187" t="s">
        <v>363</v>
      </c>
      <c r="F281" s="48">
        <v>1928597</v>
      </c>
      <c r="G281" s="18">
        <v>1928596.21</v>
      </c>
      <c r="H281" s="77" t="s">
        <v>90</v>
      </c>
      <c r="I281" s="82"/>
      <c r="J281" s="82"/>
      <c r="K281" s="69" t="s">
        <v>368</v>
      </c>
    </row>
    <row r="282" spans="1:11" ht="60" customHeight="1" x14ac:dyDescent="0.25">
      <c r="A282" s="8" t="s">
        <v>366</v>
      </c>
      <c r="B282" s="123"/>
      <c r="C282" s="123"/>
      <c r="D282" s="123"/>
      <c r="E282" s="188"/>
      <c r="F282" s="48">
        <v>108281</v>
      </c>
      <c r="G282" s="18"/>
      <c r="H282" s="39"/>
      <c r="I282" s="82"/>
      <c r="J282" s="82"/>
      <c r="K282" s="69" t="s">
        <v>367</v>
      </c>
    </row>
    <row r="283" spans="1:11" ht="117" customHeight="1" x14ac:dyDescent="0.25">
      <c r="A283" s="8" t="s">
        <v>369</v>
      </c>
      <c r="B283" s="123"/>
      <c r="C283" s="123"/>
      <c r="D283" s="123"/>
      <c r="E283" s="188"/>
      <c r="F283" s="48">
        <v>220593</v>
      </c>
      <c r="G283" s="18">
        <v>220592</v>
      </c>
      <c r="H283" s="39"/>
      <c r="I283" s="82"/>
      <c r="J283" s="82"/>
      <c r="K283" s="69" t="s">
        <v>409</v>
      </c>
    </row>
    <row r="284" spans="1:11" ht="60" customHeight="1" x14ac:dyDescent="0.25">
      <c r="A284" s="8" t="s">
        <v>370</v>
      </c>
      <c r="B284" s="123"/>
      <c r="C284" s="123"/>
      <c r="D284" s="123"/>
      <c r="E284" s="188"/>
      <c r="F284" s="48">
        <v>143028</v>
      </c>
      <c r="G284" s="18">
        <f>33360+15678</f>
        <v>49038</v>
      </c>
      <c r="H284" s="39"/>
      <c r="I284" s="82"/>
      <c r="J284" s="82"/>
      <c r="K284" s="69" t="s">
        <v>74</v>
      </c>
    </row>
    <row r="285" spans="1:11" ht="47.45" customHeight="1" x14ac:dyDescent="0.25">
      <c r="A285" s="8" t="s">
        <v>371</v>
      </c>
      <c r="B285" s="124"/>
      <c r="C285" s="124"/>
      <c r="D285" s="124"/>
      <c r="E285" s="189"/>
      <c r="F285" s="48">
        <v>3970</v>
      </c>
      <c r="G285" s="18">
        <v>3970</v>
      </c>
      <c r="H285" s="39"/>
      <c r="I285" s="82"/>
      <c r="J285" s="82"/>
      <c r="K285" s="69" t="s">
        <v>464</v>
      </c>
    </row>
    <row r="286" spans="1:11" ht="60" customHeight="1" x14ac:dyDescent="0.25">
      <c r="A286" s="27" t="s">
        <v>381</v>
      </c>
      <c r="B286" s="185" t="s">
        <v>364</v>
      </c>
      <c r="C286" s="185" t="s">
        <v>384</v>
      </c>
      <c r="D286" s="151" t="s">
        <v>192</v>
      </c>
      <c r="E286" s="152" t="s">
        <v>385</v>
      </c>
      <c r="F286" s="186">
        <v>1920454</v>
      </c>
      <c r="G286" s="18"/>
      <c r="H286" s="39"/>
      <c r="I286" s="82"/>
      <c r="J286" s="82"/>
      <c r="K286" s="69"/>
    </row>
    <row r="287" spans="1:11" ht="19.899999999999999" customHeight="1" x14ac:dyDescent="0.25">
      <c r="A287" s="74" t="s">
        <v>311</v>
      </c>
      <c r="B287" s="185"/>
      <c r="C287" s="185"/>
      <c r="D287" s="151"/>
      <c r="E287" s="152"/>
      <c r="F287" s="186"/>
      <c r="G287" s="18"/>
      <c r="H287" s="39"/>
      <c r="I287" s="82"/>
      <c r="J287" s="82"/>
      <c r="K287" s="114" t="s">
        <v>96</v>
      </c>
    </row>
    <row r="288" spans="1:11" ht="21" customHeight="1" x14ac:dyDescent="0.25">
      <c r="A288" s="74" t="s">
        <v>312</v>
      </c>
      <c r="B288" s="185"/>
      <c r="C288" s="185"/>
      <c r="D288" s="151"/>
      <c r="E288" s="152"/>
      <c r="F288" s="186"/>
      <c r="G288" s="18"/>
      <c r="H288" s="39"/>
      <c r="I288" s="82"/>
      <c r="J288" s="82"/>
      <c r="K288" s="114" t="s">
        <v>96</v>
      </c>
    </row>
    <row r="289" spans="1:11" ht="19.149999999999999" customHeight="1" x14ac:dyDescent="0.25">
      <c r="A289" s="74" t="s">
        <v>313</v>
      </c>
      <c r="B289" s="185"/>
      <c r="C289" s="185"/>
      <c r="D289" s="151"/>
      <c r="E289" s="152"/>
      <c r="F289" s="186"/>
      <c r="G289" s="18"/>
      <c r="H289" s="39"/>
      <c r="I289" s="82"/>
      <c r="J289" s="82"/>
      <c r="K289" s="114" t="s">
        <v>96</v>
      </c>
    </row>
    <row r="290" spans="1:11" ht="32.450000000000003" customHeight="1" x14ac:dyDescent="0.25">
      <c r="A290" s="74" t="s">
        <v>314</v>
      </c>
      <c r="B290" s="185"/>
      <c r="C290" s="185"/>
      <c r="D290" s="151"/>
      <c r="E290" s="152"/>
      <c r="F290" s="186"/>
      <c r="G290" s="18"/>
      <c r="H290" s="39"/>
      <c r="I290" s="82"/>
      <c r="J290" s="82"/>
      <c r="K290" s="114" t="s">
        <v>96</v>
      </c>
    </row>
    <row r="291" spans="1:11" ht="22.15" customHeight="1" x14ac:dyDescent="0.25">
      <c r="A291" s="74" t="s">
        <v>290</v>
      </c>
      <c r="B291" s="185"/>
      <c r="C291" s="185"/>
      <c r="D291" s="151"/>
      <c r="E291" s="152"/>
      <c r="F291" s="186"/>
      <c r="G291" s="18"/>
      <c r="H291" s="39"/>
      <c r="I291" s="82"/>
      <c r="J291" s="82"/>
      <c r="K291" s="114" t="s">
        <v>96</v>
      </c>
    </row>
    <row r="292" spans="1:11" ht="22.15" customHeight="1" x14ac:dyDescent="0.25">
      <c r="A292" s="74" t="s">
        <v>315</v>
      </c>
      <c r="B292" s="185"/>
      <c r="C292" s="185"/>
      <c r="D292" s="151"/>
      <c r="E292" s="152"/>
      <c r="F292" s="186"/>
      <c r="G292" s="18"/>
      <c r="H292" s="39"/>
      <c r="I292" s="82"/>
      <c r="J292" s="82"/>
      <c r="K292" s="114" t="s">
        <v>96</v>
      </c>
    </row>
    <row r="293" spans="1:11" ht="22.15" customHeight="1" x14ac:dyDescent="0.25">
      <c r="A293" s="74" t="s">
        <v>316</v>
      </c>
      <c r="B293" s="185"/>
      <c r="C293" s="185"/>
      <c r="D293" s="151"/>
      <c r="E293" s="152"/>
      <c r="F293" s="186"/>
      <c r="G293" s="18"/>
      <c r="H293" s="39"/>
      <c r="I293" s="82"/>
      <c r="J293" s="82"/>
      <c r="K293" s="114" t="s">
        <v>96</v>
      </c>
    </row>
    <row r="294" spans="1:11" ht="21.6" customHeight="1" x14ac:dyDescent="0.25">
      <c r="A294" s="74" t="s">
        <v>292</v>
      </c>
      <c r="B294" s="185"/>
      <c r="C294" s="185"/>
      <c r="D294" s="151"/>
      <c r="E294" s="152"/>
      <c r="F294" s="186"/>
      <c r="G294" s="18"/>
      <c r="H294" s="39"/>
      <c r="I294" s="82"/>
      <c r="J294" s="82"/>
      <c r="K294" s="114" t="s">
        <v>96</v>
      </c>
    </row>
    <row r="295" spans="1:11" ht="37.15" customHeight="1" x14ac:dyDescent="0.25">
      <c r="A295" s="74" t="s">
        <v>317</v>
      </c>
      <c r="B295" s="185"/>
      <c r="C295" s="185"/>
      <c r="D295" s="151"/>
      <c r="E295" s="152"/>
      <c r="F295" s="186"/>
      <c r="G295" s="18"/>
      <c r="H295" s="39"/>
      <c r="I295" s="82"/>
      <c r="J295" s="82"/>
      <c r="K295" s="114" t="s">
        <v>96</v>
      </c>
    </row>
    <row r="296" spans="1:11" ht="26.45" customHeight="1" x14ac:dyDescent="0.25">
      <c r="A296" s="74" t="s">
        <v>318</v>
      </c>
      <c r="B296" s="185"/>
      <c r="C296" s="185"/>
      <c r="D296" s="151"/>
      <c r="E296" s="152"/>
      <c r="F296" s="186"/>
      <c r="G296" s="18"/>
      <c r="H296" s="39"/>
      <c r="I296" s="82"/>
      <c r="J296" s="82"/>
      <c r="K296" s="114" t="s">
        <v>96</v>
      </c>
    </row>
    <row r="297" spans="1:11" ht="24.6" customHeight="1" x14ac:dyDescent="0.25">
      <c r="A297" s="74" t="s">
        <v>319</v>
      </c>
      <c r="B297" s="185"/>
      <c r="C297" s="185"/>
      <c r="D297" s="151"/>
      <c r="E297" s="152"/>
      <c r="F297" s="186"/>
      <c r="G297" s="18"/>
      <c r="H297" s="39"/>
      <c r="I297" s="82"/>
      <c r="J297" s="82"/>
      <c r="K297" s="114" t="s">
        <v>96</v>
      </c>
    </row>
    <row r="298" spans="1:11" ht="37.15" customHeight="1" x14ac:dyDescent="0.25">
      <c r="A298" s="27" t="s">
        <v>382</v>
      </c>
      <c r="B298" s="185"/>
      <c r="C298" s="185"/>
      <c r="D298" s="151"/>
      <c r="E298" s="152"/>
      <c r="F298" s="186">
        <v>729384</v>
      </c>
      <c r="G298" s="18"/>
      <c r="H298" s="39"/>
      <c r="I298" s="82"/>
      <c r="J298" s="82"/>
      <c r="K298" s="69"/>
    </row>
    <row r="299" spans="1:11" ht="29.45" customHeight="1" x14ac:dyDescent="0.25">
      <c r="A299" s="74" t="s">
        <v>424</v>
      </c>
      <c r="B299" s="185"/>
      <c r="C299" s="185"/>
      <c r="D299" s="151"/>
      <c r="E299" s="152"/>
      <c r="F299" s="186"/>
      <c r="G299" s="18"/>
      <c r="H299" s="39"/>
      <c r="I299" s="82"/>
      <c r="J299" s="82"/>
      <c r="K299" s="114" t="s">
        <v>90</v>
      </c>
    </row>
    <row r="300" spans="1:11" ht="23.45" customHeight="1" x14ac:dyDescent="0.25">
      <c r="A300" s="74" t="s">
        <v>321</v>
      </c>
      <c r="B300" s="185"/>
      <c r="C300" s="185"/>
      <c r="D300" s="151"/>
      <c r="E300" s="152"/>
      <c r="F300" s="186"/>
      <c r="G300" s="18"/>
      <c r="H300" s="39"/>
      <c r="I300" s="82"/>
      <c r="J300" s="82"/>
      <c r="K300" s="114" t="s">
        <v>96</v>
      </c>
    </row>
    <row r="301" spans="1:11" ht="37.15" customHeight="1" x14ac:dyDescent="0.25">
      <c r="A301" s="74" t="s">
        <v>322</v>
      </c>
      <c r="B301" s="185"/>
      <c r="C301" s="185"/>
      <c r="D301" s="151"/>
      <c r="E301" s="152"/>
      <c r="F301" s="186"/>
      <c r="G301" s="18"/>
      <c r="H301" s="39"/>
      <c r="I301" s="82"/>
      <c r="J301" s="82"/>
      <c r="K301" s="114" t="s">
        <v>96</v>
      </c>
    </row>
    <row r="302" spans="1:11" ht="34.9" customHeight="1" x14ac:dyDescent="0.25">
      <c r="A302" s="74" t="s">
        <v>323</v>
      </c>
      <c r="B302" s="185"/>
      <c r="C302" s="185"/>
      <c r="D302" s="151"/>
      <c r="E302" s="152"/>
      <c r="F302" s="186"/>
      <c r="G302" s="18"/>
      <c r="H302" s="39"/>
      <c r="I302" s="82"/>
      <c r="J302" s="82"/>
      <c r="K302" s="114" t="s">
        <v>96</v>
      </c>
    </row>
    <row r="303" spans="1:11" ht="35.450000000000003" customHeight="1" x14ac:dyDescent="0.25">
      <c r="A303" s="27" t="s">
        <v>383</v>
      </c>
      <c r="B303" s="185"/>
      <c r="C303" s="185"/>
      <c r="D303" s="151"/>
      <c r="E303" s="152"/>
      <c r="F303" s="186">
        <v>163056</v>
      </c>
      <c r="G303" s="18"/>
      <c r="H303" s="39"/>
      <c r="I303" s="82"/>
      <c r="J303" s="82"/>
      <c r="K303" s="69"/>
    </row>
    <row r="304" spans="1:11" ht="34.15" customHeight="1" x14ac:dyDescent="0.25">
      <c r="A304" s="74" t="s">
        <v>325</v>
      </c>
      <c r="B304" s="185"/>
      <c r="C304" s="185"/>
      <c r="D304" s="151"/>
      <c r="E304" s="152"/>
      <c r="F304" s="186"/>
      <c r="G304" s="18"/>
      <c r="H304" s="39"/>
      <c r="I304" s="82"/>
      <c r="J304" s="82"/>
      <c r="K304" s="114" t="s">
        <v>96</v>
      </c>
    </row>
    <row r="305" spans="1:11" ht="26.45" customHeight="1" x14ac:dyDescent="0.25">
      <c r="A305" s="74" t="s">
        <v>326</v>
      </c>
      <c r="B305" s="185"/>
      <c r="C305" s="185"/>
      <c r="D305" s="151"/>
      <c r="E305" s="152"/>
      <c r="F305" s="186"/>
      <c r="G305" s="18"/>
      <c r="H305" s="39"/>
      <c r="I305" s="82"/>
      <c r="J305" s="82"/>
      <c r="K305" s="114" t="s">
        <v>96</v>
      </c>
    </row>
    <row r="306" spans="1:11" ht="26.45" customHeight="1" x14ac:dyDescent="0.25">
      <c r="A306" s="74" t="s">
        <v>327</v>
      </c>
      <c r="B306" s="185"/>
      <c r="C306" s="185"/>
      <c r="D306" s="151"/>
      <c r="E306" s="152"/>
      <c r="F306" s="186"/>
      <c r="G306" s="18"/>
      <c r="H306" s="39"/>
      <c r="I306" s="82"/>
      <c r="J306" s="82"/>
      <c r="K306" s="114" t="s">
        <v>96</v>
      </c>
    </row>
    <row r="307" spans="1:11" ht="33.6" customHeight="1" x14ac:dyDescent="0.25">
      <c r="A307" s="74" t="s">
        <v>328</v>
      </c>
      <c r="B307" s="185"/>
      <c r="C307" s="185"/>
      <c r="D307" s="151"/>
      <c r="E307" s="152"/>
      <c r="F307" s="186"/>
      <c r="G307" s="18"/>
      <c r="H307" s="39"/>
      <c r="I307" s="82"/>
      <c r="J307" s="82"/>
      <c r="K307" s="114" t="s">
        <v>96</v>
      </c>
    </row>
    <row r="308" spans="1:11" ht="38.450000000000003" customHeight="1" x14ac:dyDescent="0.25">
      <c r="A308" s="74" t="s">
        <v>329</v>
      </c>
      <c r="B308" s="185"/>
      <c r="C308" s="185"/>
      <c r="D308" s="151"/>
      <c r="E308" s="152"/>
      <c r="F308" s="186"/>
      <c r="G308" s="18"/>
      <c r="H308" s="39"/>
      <c r="I308" s="82"/>
      <c r="J308" s="82"/>
      <c r="K308" s="114" t="s">
        <v>96</v>
      </c>
    </row>
    <row r="309" spans="1:11" ht="25.15" customHeight="1" x14ac:dyDescent="0.25">
      <c r="A309" s="74" t="s">
        <v>330</v>
      </c>
      <c r="B309" s="185"/>
      <c r="C309" s="185"/>
      <c r="D309" s="151"/>
      <c r="E309" s="152"/>
      <c r="F309" s="186"/>
      <c r="G309" s="18"/>
      <c r="H309" s="39"/>
      <c r="I309" s="82"/>
      <c r="J309" s="82"/>
      <c r="K309" s="114" t="s">
        <v>96</v>
      </c>
    </row>
    <row r="310" spans="1:11" ht="20.45" customHeight="1" x14ac:dyDescent="0.25">
      <c r="A310" s="74" t="s">
        <v>331</v>
      </c>
      <c r="B310" s="185"/>
      <c r="C310" s="185"/>
      <c r="D310" s="151"/>
      <c r="E310" s="152"/>
      <c r="F310" s="186"/>
      <c r="G310" s="18"/>
      <c r="H310" s="39"/>
      <c r="I310" s="82"/>
      <c r="J310" s="82"/>
      <c r="K310" s="114" t="s">
        <v>96</v>
      </c>
    </row>
    <row r="311" spans="1:11" ht="22.15" customHeight="1" x14ac:dyDescent="0.25">
      <c r="A311" s="74" t="s">
        <v>332</v>
      </c>
      <c r="B311" s="185"/>
      <c r="C311" s="185"/>
      <c r="D311" s="151"/>
      <c r="E311" s="152"/>
      <c r="F311" s="186"/>
      <c r="G311" s="18"/>
      <c r="H311" s="39"/>
      <c r="I311" s="82"/>
      <c r="J311" s="82"/>
      <c r="K311" s="114" t="s">
        <v>96</v>
      </c>
    </row>
    <row r="312" spans="1:11" ht="73.900000000000006" customHeight="1" x14ac:dyDescent="0.25">
      <c r="A312" s="8" t="s">
        <v>377</v>
      </c>
      <c r="B312" s="49" t="s">
        <v>378</v>
      </c>
      <c r="C312" s="49" t="s">
        <v>376</v>
      </c>
      <c r="D312" s="49" t="s">
        <v>192</v>
      </c>
      <c r="E312" s="50" t="s">
        <v>379</v>
      </c>
      <c r="F312" s="48">
        <v>1758446</v>
      </c>
      <c r="G312" s="18"/>
      <c r="H312" s="39"/>
      <c r="I312" s="82"/>
      <c r="J312" s="82"/>
      <c r="K312" s="69" t="s">
        <v>380</v>
      </c>
    </row>
    <row r="313" spans="1:11" ht="39.6" customHeight="1" x14ac:dyDescent="0.25">
      <c r="A313" s="150" t="s">
        <v>194</v>
      </c>
      <c r="B313" s="150"/>
      <c r="C313" s="150"/>
      <c r="D313" s="150"/>
      <c r="E313" s="150"/>
      <c r="F313" s="150"/>
    </row>
    <row r="314" spans="1:11" ht="45" customHeight="1" x14ac:dyDescent="0.25">
      <c r="A314" s="145" t="s">
        <v>352</v>
      </c>
      <c r="B314" s="145"/>
      <c r="C314" s="145"/>
      <c r="D314" s="145"/>
      <c r="E314" s="145"/>
      <c r="F314" s="145"/>
    </row>
  </sheetData>
  <mergeCells count="157">
    <mergeCell ref="A254:A261"/>
    <mergeCell ref="B228:B261"/>
    <mergeCell ref="C228:C261"/>
    <mergeCell ref="D228:D261"/>
    <mergeCell ref="E228:E261"/>
    <mergeCell ref="A145:A146"/>
    <mergeCell ref="F143:F146"/>
    <mergeCell ref="G143:G146"/>
    <mergeCell ref="B281:B285"/>
    <mergeCell ref="C281:C285"/>
    <mergeCell ref="D281:D285"/>
    <mergeCell ref="E281:E285"/>
    <mergeCell ref="A217:A226"/>
    <mergeCell ref="G217:G226"/>
    <mergeCell ref="B139:B146"/>
    <mergeCell ref="C139:C146"/>
    <mergeCell ref="D139:D146"/>
    <mergeCell ref="E139:E146"/>
    <mergeCell ref="A186:A191"/>
    <mergeCell ref="D166:D191"/>
    <mergeCell ref="E166:E191"/>
    <mergeCell ref="B286:B311"/>
    <mergeCell ref="C286:C311"/>
    <mergeCell ref="F286:F297"/>
    <mergeCell ref="F298:F302"/>
    <mergeCell ref="F303:F311"/>
    <mergeCell ref="D286:D311"/>
    <mergeCell ref="E286:E311"/>
    <mergeCell ref="F212:F215"/>
    <mergeCell ref="F254:F261"/>
    <mergeCell ref="E195:E226"/>
    <mergeCell ref="F217:F226"/>
    <mergeCell ref="K192:K194"/>
    <mergeCell ref="F167:F175"/>
    <mergeCell ref="F176:F184"/>
    <mergeCell ref="B86:B97"/>
    <mergeCell ref="B98:B106"/>
    <mergeCell ref="I98:I105"/>
    <mergeCell ref="K98:K105"/>
    <mergeCell ref="E86:E97"/>
    <mergeCell ref="C86:C97"/>
    <mergeCell ref="D86:D97"/>
    <mergeCell ref="C98:C106"/>
    <mergeCell ref="D98:D106"/>
    <mergeCell ref="E98:E106"/>
    <mergeCell ref="K144:K146"/>
    <mergeCell ref="K186:K191"/>
    <mergeCell ref="F186:F191"/>
    <mergeCell ref="G186:G191"/>
    <mergeCell ref="B166:B191"/>
    <mergeCell ref="C166:C191"/>
    <mergeCell ref="K254:K261"/>
    <mergeCell ref="G254:G261"/>
    <mergeCell ref="C137:C138"/>
    <mergeCell ref="D137:D138"/>
    <mergeCell ref="E137:E138"/>
    <mergeCell ref="B107:B108"/>
    <mergeCell ref="C107:C108"/>
    <mergeCell ref="D107:D108"/>
    <mergeCell ref="E107:E108"/>
    <mergeCell ref="G128:G134"/>
    <mergeCell ref="K128:K134"/>
    <mergeCell ref="B109:B134"/>
    <mergeCell ref="C109:C134"/>
    <mergeCell ref="D109:D134"/>
    <mergeCell ref="E109:E134"/>
    <mergeCell ref="F115:F123"/>
    <mergeCell ref="F125:F126"/>
    <mergeCell ref="F110:F114"/>
    <mergeCell ref="F128:F134"/>
    <mergeCell ref="E192:E194"/>
    <mergeCell ref="B137:B138"/>
    <mergeCell ref="K217:K226"/>
    <mergeCell ref="B195:B226"/>
    <mergeCell ref="C195:C226"/>
    <mergeCell ref="D29:D32"/>
    <mergeCell ref="C29:C32"/>
    <mergeCell ref="E29:E32"/>
    <mergeCell ref="F29:F31"/>
    <mergeCell ref="C82:C85"/>
    <mergeCell ref="F42:F51"/>
    <mergeCell ref="E42:E51"/>
    <mergeCell ref="D42:D51"/>
    <mergeCell ref="C42:C51"/>
    <mergeCell ref="C58:C78"/>
    <mergeCell ref="D58:D78"/>
    <mergeCell ref="E58:E78"/>
    <mergeCell ref="K12:K25"/>
    <mergeCell ref="A4:K4"/>
    <mergeCell ref="B5:B8"/>
    <mergeCell ref="C5:D8"/>
    <mergeCell ref="E5:E8"/>
    <mergeCell ref="B33:B41"/>
    <mergeCell ref="C33:C41"/>
    <mergeCell ref="D33:D41"/>
    <mergeCell ref="E33:E41"/>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F33:F38"/>
    <mergeCell ref="A314:F314"/>
    <mergeCell ref="B262:B279"/>
    <mergeCell ref="C262:C279"/>
    <mergeCell ref="D262:D279"/>
    <mergeCell ref="E262:E279"/>
    <mergeCell ref="A128:A134"/>
    <mergeCell ref="A125:A126"/>
    <mergeCell ref="B135:B136"/>
    <mergeCell ref="C135:C136"/>
    <mergeCell ref="D135:D136"/>
    <mergeCell ref="A313:F313"/>
    <mergeCell ref="B162:B165"/>
    <mergeCell ref="C162:C165"/>
    <mergeCell ref="D162:D165"/>
    <mergeCell ref="E162:E165"/>
    <mergeCell ref="F195:F206"/>
    <mergeCell ref="F207:F211"/>
    <mergeCell ref="B192:B194"/>
    <mergeCell ref="C192:C194"/>
    <mergeCell ref="D192:D194"/>
    <mergeCell ref="F228:F239"/>
    <mergeCell ref="F240:F244"/>
    <mergeCell ref="F245:F253"/>
    <mergeCell ref="D195:D226"/>
    <mergeCell ref="B42:B51"/>
    <mergeCell ref="B53:B57"/>
    <mergeCell ref="B79:B80"/>
    <mergeCell ref="E135:E136"/>
    <mergeCell ref="E53:E57"/>
    <mergeCell ref="C53:C57"/>
    <mergeCell ref="D53:D57"/>
    <mergeCell ref="D82:D85"/>
    <mergeCell ref="E82:E85"/>
    <mergeCell ref="C79:C80"/>
    <mergeCell ref="D79:D80"/>
    <mergeCell ref="E79:E80"/>
    <mergeCell ref="I58:I78"/>
    <mergeCell ref="K58:K78"/>
    <mergeCell ref="B58:B78"/>
    <mergeCell ref="B82:B85"/>
    <mergeCell ref="F147:F152"/>
    <mergeCell ref="F153:F161"/>
    <mergeCell ref="B147:B161"/>
    <mergeCell ref="C147:C161"/>
    <mergeCell ref="D147:D161"/>
    <mergeCell ref="E147:E161"/>
  </mergeCells>
  <phoneticPr fontId="12" type="noConversion"/>
  <hyperlinks>
    <hyperlink ref="E5" r:id="rId1" xr:uid="{28EF9E8D-8F01-46BB-927A-E3B0E48BE50D}"/>
    <hyperlink ref="E27" r:id="rId2" xr:uid="{5DA90AF1-1900-4A37-8647-5325D5213040}"/>
    <hyperlink ref="E33" r:id="rId3" xr:uid="{D776D21A-7928-49F3-902A-C8B3B3AD5D27}"/>
    <hyperlink ref="E86" r:id="rId4" xr:uid="{6D58DBAE-9CD2-413F-A8D7-5BD4661F7CB0}"/>
    <hyperlink ref="E109" r:id="rId5" xr:uid="{2C8C3F23-1597-4F03-B360-0DDA0D43E36F}"/>
    <hyperlink ref="E135" r:id="rId6" xr:uid="{CE756104-F480-478F-BD2C-75890BD9DA20}"/>
    <hyperlink ref="E82" r:id="rId7" xr:uid="{751235FC-FF4B-4132-8352-773667F6CB3C}"/>
    <hyperlink ref="E9" r:id="rId8" xr:uid="{5D7CBACB-A73E-45B1-A045-62D1A911E753}"/>
    <hyperlink ref="E12" r:id="rId9" xr:uid="{EE6219C2-D1FA-40C2-A41C-B87C1C3926E6}"/>
    <hyperlink ref="E107" r:id="rId10" xr:uid="{E6B36E84-CD56-40BD-8DA5-449D1C578522}"/>
    <hyperlink ref="E53" r:id="rId11" xr:uid="{010AD07D-C2E3-49CC-9AD4-AB663F6DF359}"/>
    <hyperlink ref="E52" r:id="rId12" xr:uid="{3F6AE834-B1A4-4F28-B16D-1C855554AC56}"/>
    <hyperlink ref="E42" r:id="rId13" xr:uid="{7BFCA62B-C259-4C17-ACDA-8DC426FC33E5}"/>
    <hyperlink ref="E147" r:id="rId14" xr:uid="{76765369-5DB0-4FA0-960F-E0E34D0E75AD}"/>
    <hyperlink ref="E98" r:id="rId15" xr:uid="{3518B2CC-6C64-4020-9E18-78B4A0A80AFD}"/>
    <hyperlink ref="E139" r:id="rId16" xr:uid="{A5EB123C-87E1-45ED-93A0-2B7A9AC34DC9}"/>
    <hyperlink ref="E28" r:id="rId17" xr:uid="{CAC4A947-ACC2-4DBA-B9E3-52FEF3ACC72F}"/>
    <hyperlink ref="E79" r:id="rId18" xr:uid="{588ED22C-C194-41FD-8F91-93EF1FEDF141}"/>
    <hyperlink ref="E162" r:id="rId19" xr:uid="{9F86AB3B-63FC-4A7F-8F3B-39E68467C2E7}"/>
    <hyperlink ref="E29" r:id="rId20" xr:uid="{084D307A-A35C-4D36-83B9-1128E7646295}"/>
    <hyperlink ref="E192" r:id="rId21" xr:uid="{E19D6120-19CF-4982-8E20-BCB5FD1B7A71}"/>
    <hyperlink ref="E166" r:id="rId22" xr:uid="{473EE43D-5D9B-4BF7-8649-224586D06D7E}"/>
    <hyperlink ref="E137" r:id="rId23" xr:uid="{B05D9527-EA1E-4927-B766-E97C426AA717}"/>
    <hyperlink ref="E195" r:id="rId24" xr:uid="{1A8C8F3D-7F9E-419C-AC3B-E7CC696DC624}"/>
    <hyperlink ref="E227" r:id="rId25" xr:uid="{90915897-DA55-49CD-9665-DB66274EAB73}"/>
    <hyperlink ref="E228" r:id="rId26" xr:uid="{02A6379A-1126-4287-9943-8E7310863F8A}"/>
    <hyperlink ref="E58" r:id="rId27" xr:uid="{A9E8E0E6-8CDB-44DA-AE14-ADDC8776E371}"/>
    <hyperlink ref="E262" r:id="rId28" xr:uid="{C3B8B665-633F-4BF6-BDC3-B41528ED6466}"/>
    <hyperlink ref="E280" r:id="rId29" xr:uid="{D4960E33-6B3C-498C-8BD3-19569551AE9C}"/>
    <hyperlink ref="E281" r:id="rId30" xr:uid="{9446146F-BCCA-49CC-8C16-B49ACE943C5E}"/>
    <hyperlink ref="E312" r:id="rId31" xr:uid="{7EFEC1FA-BA31-4A7E-84A5-07B89F3CD9FD}"/>
    <hyperlink ref="E286" r:id="rId32" xr:uid="{A6600C2B-92C5-4D7C-ADC2-42B5B046548C}"/>
    <hyperlink ref="E81" r:id="rId33" xr:uid="{8A30883A-D8DF-4EEA-8154-D389C60D749F}"/>
  </hyperlinks>
  <pageMargins left="0.70866141732283472" right="0.70866141732283472" top="0.74803149606299213" bottom="0.74803149606299213" header="0.31496062992125984" footer="0.31496062992125984"/>
  <pageSetup paperSize="9" scale="50" orientation="landscape" verticalDpi="0"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Igors Belovs</cp:lastModifiedBy>
  <cp:lastPrinted>2021-10-06T09:03:23Z</cp:lastPrinted>
  <dcterms:created xsi:type="dcterms:W3CDTF">2021-02-08T08:25:44Z</dcterms:created>
  <dcterms:modified xsi:type="dcterms:W3CDTF">2021-10-06T09:03:27Z</dcterms:modified>
</cp:coreProperties>
</file>