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nozare.pri\vm\Redirect_profiles\lzandberga\Desktop\saeimai_261021\"/>
    </mc:Choice>
  </mc:AlternateContent>
  <xr:revisionPtr revIDLastSave="0" documentId="8_{0494019B-7231-4617-9FC9-EC527B642B4C}" xr6:coauthVersionLast="46" xr6:coauthVersionMax="46" xr10:uidLastSave="{00000000-0000-0000-0000-000000000000}"/>
  <bookViews>
    <workbookView xWindow="-120" yWindow="-120" windowWidth="29040" windowHeight="15840"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 l="1"/>
  <c r="G35" i="1"/>
  <c r="G36" i="1"/>
  <c r="G292" i="1" l="1"/>
  <c r="G156" i="1"/>
  <c r="G169" i="1"/>
  <c r="G159" i="1"/>
  <c r="G173" i="1" l="1"/>
  <c r="F277" i="1"/>
  <c r="F276" i="1"/>
  <c r="F273" i="1"/>
  <c r="F270" i="1"/>
  <c r="F286" i="1" l="1"/>
  <c r="F284" i="1"/>
  <c r="F282" i="1"/>
  <c r="F280" i="1"/>
  <c r="F278" i="1"/>
  <c r="I138" i="1"/>
  <c r="I137" i="1"/>
  <c r="I136" i="1"/>
  <c r="I135" i="1"/>
  <c r="I134" i="1"/>
  <c r="I132" i="1"/>
  <c r="G46" i="1"/>
</calcChain>
</file>

<file path=xl/sharedStrings.xml><?xml version="1.0" encoding="utf-8"?>
<sst xmlns="http://schemas.openxmlformats.org/spreadsheetml/2006/main" count="863" uniqueCount="495">
  <si>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</si>
  <si>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</si>
  <si>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</si>
  <si>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</si>
  <si>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</si>
  <si>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</si>
  <si>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</si>
  <si>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</si>
  <si>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</si>
  <si>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</si>
  <si>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</si>
  <si>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</si>
  <si>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</si>
  <si>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</si>
  <si>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</si>
  <si>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</si>
  <si>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</si>
  <si>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</si>
  <si>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</si>
  <si>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</si>
  <si>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</si>
  <si>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</si>
  <si>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https://likumi.lv/ta/id/319405</t>
  </si>
  <si>
    <t>02.12.2020.</t>
  </si>
  <si>
    <t xml:space="preserve">4 779 150  </t>
  </si>
  <si>
    <t>VSIA "Bērnu klīniskā universitātes slimnīca"</t>
  </si>
  <si>
    <t>11.02.2021.</t>
  </si>
  <si>
    <t>Nr.80</t>
  </si>
  <si>
    <t>https://likumi.lv/ta/id/320957</t>
  </si>
  <si>
    <t>VSIA "Slimnīca "Gintermuiža""</t>
  </si>
  <si>
    <t>VSIA "Paula Stradiņa klīniskā universitātes slimīca"</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</si>
  <si>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</si>
  <si>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</si>
  <si>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</si>
  <si>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</si>
  <si>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</si>
  <si>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</si>
  <si>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</si>
  <si>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</si>
  <si>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</si>
  <si>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</si>
  <si>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</si>
  <si>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</si>
  <si>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</si>
  <si>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</si>
  <si>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</si>
  <si>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</si>
  <si>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</si>
  <si>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</si>
  <si>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</si>
  <si>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</si>
  <si>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</si>
  <si>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</si>
  <si>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</si>
  <si>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</si>
  <si>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</si>
  <si>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</si>
  <si>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</si>
  <si>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</si>
  <si>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</si>
  <si>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</si>
  <si>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</si>
  <si>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</si>
  <si>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</si>
  <si>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</si>
  <si>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</si>
  <si>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</si>
  <si>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</si>
  <si>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</si>
  <si>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</si>
  <si>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</si>
  <si>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</si>
  <si>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</si>
  <si>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</si>
  <si>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</si>
  <si>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</si>
  <si>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</si>
  <si>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</si>
  <si>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</si>
  <si>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</si>
  <si>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</si>
  <si>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</si>
  <si>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</si>
  <si>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</si>
  <si>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</si>
  <si>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</si>
  <si>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</si>
  <si>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</si>
  <si>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</si>
  <si>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</si>
  <si>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</si>
  <si>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</si>
  <si>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</si>
  <si>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</si>
  <si>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</si>
  <si>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</si>
  <si>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</si>
  <si>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</si>
  <si>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</si>
  <si>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</si>
  <si>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</si>
  <si>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</si>
  <si>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</si>
  <si>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</si>
  <si>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</si>
  <si>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</si>
  <si>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</si>
  <si>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</si>
  <si>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</si>
  <si>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</si>
  <si>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</si>
  <si>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</si>
  <si>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</si>
  <si>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</si>
  <si>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</si>
  <si>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</si>
  <si>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</si>
  <si>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</si>
  <si>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</si>
  <si>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</si>
  <si>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</si>
  <si>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</si>
  <si>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</si>
  <si>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</si>
  <si>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</si>
  <si>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</si>
  <si>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</si>
  <si>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</si>
  <si>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</si>
  <si>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</si>
  <si>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</si>
  <si>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</si>
  <si>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</si>
  <si>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</si>
  <si>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</si>
  <si>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</si>
  <si>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</si>
  <si>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</si>
  <si>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</si>
  <si>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</si>
  <si>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</si>
  <si>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</si>
  <si>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</si>
  <si>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</si>
  <si>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</si>
  <si>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</si>
  <si>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</si>
  <si>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</si>
  <si>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</si>
  <si>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</si>
  <si>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</si>
  <si>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</si>
  <si>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</si>
  <si>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</si>
  <si>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</si>
  <si>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</si>
  <si>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</si>
  <si>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</si>
  <si>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</si>
  <si>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</si>
  <si>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</si>
  <si>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</si>
  <si>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</si>
  <si>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</si>
  <si>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</si>
  <si>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</si>
  <si>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</si>
  <si>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</si>
  <si>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</si>
  <si>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</si>
  <si>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</si>
  <si>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</si>
  <si>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</si>
  <si>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</si>
  <si>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</si>
  <si>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</si>
  <si>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</si>
  <si>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</si>
  <si>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</si>
  <si>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</si>
  <si>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</si>
  <si>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</si>
  <si>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</si>
  <si>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</si>
  <si>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</si>
  <si>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</si>
  <si>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</si>
  <si>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</si>
  <si>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</si>
  <si>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</si>
  <si>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</si>
  <si>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</si>
  <si>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</si>
  <si>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</si>
  <si>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</si>
  <si>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</si>
  <si>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</si>
  <si>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</si>
  <si>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</si>
  <si>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</si>
  <si>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</si>
  <si>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</si>
  <si>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</si>
  <si>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</si>
  <si>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</si>
  <si>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</si>
  <si>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</si>
  <si>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</si>
  <si>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</si>
  <si>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</si>
  <si>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</si>
  <si>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</si>
  <si>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</si>
  <si>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</si>
  <si>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</si>
  <si>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</si>
  <si>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</si>
  <si>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</si>
  <si>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</si>
  <si>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</si>
  <si>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</si>
  <si>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</si>
  <si>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</si>
  <si>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</si>
  <si>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</si>
  <si>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</si>
  <si>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</si>
  <si>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</si>
  <si>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</si>
  <si>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</si>
  <si>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</si>
  <si>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</si>
  <si>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</si>
  <si>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</si>
  <si>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</si>
  <si>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</si>
  <si>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</si>
  <si>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</si>
  <si>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</si>
  <si>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</si>
  <si>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</si>
  <si>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</si>
  <si>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</si>
  <si>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</si>
  <si>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</si>
  <si>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</si>
  <si>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</si>
  <si>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</si>
  <si>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</si>
  <si>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</si>
  <si>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</si>
  <si>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</si>
  <si>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</si>
  <si>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</si>
  <si>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</si>
  <si>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</si>
  <si>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</si>
  <si>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</si>
  <si>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</si>
  <si>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</si>
  <si>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</si>
  <si>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</si>
  <si>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</si>
  <si>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</si>
  <si>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</si>
  <si>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</si>
  <si>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</si>
  <si>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</si>
  <si>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</si>
  <si>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</si>
  <si>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</si>
  <si>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</si>
  <si>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</si>
  <si>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</si>
  <si>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</si>
  <si>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</si>
  <si>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</si>
  <si>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</si>
  <si>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</si>
  <si>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</si>
  <si>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</si>
  <si>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</si>
  <si>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</si>
  <si>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</si>
  <si>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</si>
  <si>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</si>
  <si>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</si>
  <si>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</si>
  <si>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</si>
  <si>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</si>
  <si>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</si>
  <si>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</si>
  <si>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</si>
  <si>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</si>
  <si>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</si>
  <si>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</si>
  <si>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</si>
  <si>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</si>
  <si>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</si>
  <si>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</si>
  <si>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</si>
  <si>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</si>
  <si>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</si>
  <si>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</si>
  <si>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</si>
  <si>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</si>
  <si>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</si>
  <si>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</si>
  <si>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</si>
  <si>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</si>
  <si>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</si>
  <si>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</si>
  <si>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</si>
  <si>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</si>
  <si>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</si>
  <si>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</si>
  <si>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</si>
  <si>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</si>
  <si>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</si>
  <si>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</si>
  <si>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</si>
  <si>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</si>
  <si>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</si>
  <si>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</si>
  <si>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</si>
  <si>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</si>
  <si>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</si>
  <si>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</si>
  <si>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</si>
  <si>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</si>
  <si>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</si>
  <si>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</si>
  <si>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</si>
  <si>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</si>
  <si>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</si>
  <si>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</si>
  <si>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</si>
  <si>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</si>
  <si>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</si>
  <si>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</si>
  <si>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</si>
  <si>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</si>
  <si>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</si>
  <si>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</si>
  <si>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</si>
  <si>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</si>
  <si>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</si>
  <si>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</si>
  <si>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</si>
  <si>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</si>
  <si>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</si>
  <si>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</si>
  <si>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</si>
  <si>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</si>
  <si>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</si>
  <si>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</si>
  <si>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</si>
  <si>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</si>
  <si>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</si>
  <si>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</si>
  <si>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</si>
  <si>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</si>
  <si>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</si>
  <si>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</si>
  <si>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</si>
  <si>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</si>
  <si>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</si>
  <si>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</si>
  <si>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</si>
  <si>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</si>
  <si>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</si>
  <si>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</si>
  <si>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</si>
  <si>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</si>
  <si>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</si>
  <si>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</si>
  <si>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</si>
  <si>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</si>
  <si>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</si>
  <si>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</si>
  <si>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</si>
  <si>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</si>
  <si>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</si>
  <si>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</si>
  <si>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</si>
  <si>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</si>
  <si>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</si>
  <si>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</si>
  <si>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</si>
  <si>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</si>
  <si>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</si>
  <si>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</si>
  <si>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</si>
  <si>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</si>
  <si>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</si>
  <si>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</si>
  <si>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</si>
  <si>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</si>
  <si>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</si>
  <si>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</si>
  <si>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</si>
  <si>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</si>
  <si>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</si>
  <si>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</si>
  <si>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</si>
  <si>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</si>
  <si>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</si>
  <si>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</si>
  <si>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</si>
  <si>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</si>
  <si>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</si>
  <si>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</si>
  <si>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</si>
  <si>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</si>
  <si>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</si>
  <si>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</si>
  <si>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</si>
  <si>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</si>
  <si>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</si>
  <si>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</si>
  <si>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</si>
  <si>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</si>
  <si>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</si>
  <si>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</si>
  <si>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</si>
  <si>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</si>
  <si>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</si>
  <si>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</si>
  <si>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</si>
  <si>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</si>
  <si>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</si>
  <si>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</si>
  <si>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</si>
  <si>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</si>
  <si>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</si>
  <si>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</si>
  <si>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</si>
  <si>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</si>
  <si>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</si>
  <si>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</si>
  <si>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</si>
  <si>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</si>
  <si>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</si>
  <si>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</si>
  <si>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</si>
  <si>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</si>
  <si>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</si>
  <si>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</si>
  <si>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</si>
  <si>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</si>
  <si>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Veselības ministrijas nodarbinātie</t>
  </si>
  <si>
    <t>Piemaksas no 2021. gada 1. maija līdz 2021. gada 31. maijam Slimību profilakses un kontroles centra nodarbinātajiem par darbu paaugstināta riska un slodzes apstākļos sabiedrības veselības apdraudējuma situācijā saistībā ar Covid-19 uzliesmojumu un seku novēršanu</t>
  </si>
  <si>
    <t>Līgums nr.NVD-9/14-2021 ar SIA "RITMIKA", līgums ar SIA "TET"</t>
  </si>
  <si>
    <t>Samaksa par faktiski izmaksātajām piemaksām Neatliekamā medicīniskā palīdzības dienesta ārstniecības personām un citiem nodarbinātajiem no 2021.gada 1.maija līdz 2021.gada 30.jūnijam par darbu paaugstināta riska un slodzes apstākļos ārkārtas sabiedrības veselības apdraudējumā saistībā ar Covid-19 uzliesmojumu un tā seku novēršanu</t>
  </si>
  <si>
    <t>Samaksa par faktiski izmaksātajām piemaksām Veselības inspekcijas ārstniecības personām un citiem nodarbinātajiem no 2021.gada 1.maija līdz 2021.gada 31.maijam par iesaisti Covid-19 jautājumu risināšanā un seku novēršanā</t>
  </si>
  <si>
    <t>Atvaļinājuma rezerves uzkrājumu nodrošināšana par piemaksa daļu Valsts asinsdonoru centra nodarbinātajiem, kuri ir iesaistīti Covid-19 jautājumu risināšanā un seku novēršanā par 2021.gada janvāri- martu</t>
  </si>
  <si>
    <t>Valsts asindonoru centra nodarbinātie</t>
  </si>
  <si>
    <t>Atvaļinājuma rezerves uzkrājumu nodrošināšana par piemaksa daļu VM ierēdņiem un darbiniekiem, kuri ir iesaistīti Covid-19 jautājumu risināšanā un seku novēršanā par 2021.gada aprīli un maiju</t>
  </si>
  <si>
    <t>Nr.592</t>
  </si>
  <si>
    <t>Lai nodrošinātu augstas gatavības projektu īstenošanu, kas saistīti ar Covid-19 krīzes pārvarēšanu un ekonomikas atlabšanu atbalstīt valsts sabiedrības ar ierobežotu atbildību "Paula Stradiņa klīniskā universitātes slimnīca" pamatkapitāla palielināšanu augstas gatavības projekta "VSIA "Paula Stradiņa klīniskās universitātes slimnīca" vēsturisko korpusu atjaunošana un energoefektivitātes paaugstināšana un renovācija" īstenošanai</t>
  </si>
  <si>
    <t>Lai nodrošinātu augstas gatavības projektu īstenošanu, kas saistīti ar Covid-19 krīzes pārvarēšanu un ekonomikas atlabšanu atbalstīt valsts sabiedrības ar ierobežotu atbildību "Bērnu klīniskā universitātes slimnīca" pamatkapitāla palielināšanu augstas gatavības projekta "VSIA "Bērnu klīniskā universitātes slimnīca" infrastruktūras uzlabošana, palielinot veco korpusu energoefektivitāti un ventilāciju ierīkošana"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</si>
  <si>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telpu pielāgošana, lai retinātu pacientu plūsmu, sniegtu kvalitatīvākus rehabilitācijas pakalpojumus epidemioloģiski drošākās telpās"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</si>
  <si>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jaunas ēkas būvniecība, lai sadalītu pacientu plūsmu, sniegtu kvalitatīvākus ambulatorās rehabilitācijas pakalpojumus epidemioloģiski drošākās telpās" īstenošanai</t>
  </si>
  <si>
    <t>https://likumi.lv/ta/id/325670</t>
  </si>
  <si>
    <t>VSIA "Paula Stradiņa klīniskās universitātes slimnīca"</t>
  </si>
  <si>
    <t>VSIA "Nacionālais rehabilitācijas centrs "Vaivari"</t>
  </si>
  <si>
    <t>Izlietots uz 26.09.2021</t>
  </si>
  <si>
    <t>Medicīniskā personāla psihoemocionālajam atbalstam un tā monitoringam:</t>
  </si>
  <si>
    <t>Organizēt atbildīgos darbiniekus ārstniecības iestādē par ārstniecības personu psihiskās veselības stāvokļa monitorēšanu un procesa uzraudzību COVID-19 pandēmijas laikā</t>
  </si>
  <si>
    <t xml:space="preserve">Veicināt psihoemocionālās komandas izveidi ārstniecības iestādēs, kurās personas, strādā COVID-19 pandēmijas apstākļos  (ārstniecības personas, psihiskās veselības aprūpes speciālisti): kur saņemt psiholoģisku konsultāciju (attālināti vai tiešsaitē) vai atbalsta grupu/krīzes intervenci un/vai citus garīgās veselības aprūpes pakalpojumus atbilstoši veiktajam psiholoģiskajam vērtējumam </t>
  </si>
  <si>
    <t xml:space="preserve">Nodrošināta līdzmaksājuma kompensēšana no valsts budžeta līdzekļiem psihiatriem par pacientu attālinātu konsultāciju sniegšanu </t>
  </si>
  <si>
    <t>Stacionārās iestādes</t>
  </si>
  <si>
    <t>ārstniecības personāls</t>
  </si>
  <si>
    <t>Finansējums  intensīvajai terapijai paredzēto gultu uzturēšanai</t>
  </si>
  <si>
    <t>Finansējums  observācijai paredzēto gultu uzturēšanai</t>
  </si>
  <si>
    <t>Nr.586</t>
  </si>
  <si>
    <t>17.08.2021.</t>
  </si>
  <si>
    <t>Digitāla vakcinācijas sertifikāta ģenerēšanas izdevumi personām, kurām ir tiesības Latvijā saņemt pakalpojumu - vakcināciju pret Covid-19, bet kuras to ir saņēmumšas ārvalstīs.</t>
  </si>
  <si>
    <t>Nacionālais veselības dienests, Juridiskais departaments</t>
  </si>
  <si>
    <t>vakcinācijas sertifikātu ģenerēšana</t>
  </si>
  <si>
    <t>https://likumi.lv/ta/id/325499</t>
  </si>
  <si>
    <t>Nr.99</t>
  </si>
  <si>
    <t>Lai nodrošinātu teorētiskās un praktiskās mācības ārstniecības personām par vakcināciju pret Covid-19</t>
  </si>
  <si>
    <t>https://likumi.lv/ta/id/321138</t>
  </si>
  <si>
    <t>Rīgas Stradiņa universitāte</t>
  </si>
  <si>
    <t>ārstniecības personas</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</si>
  <si>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</si>
  <si>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Atlistoši likumā “Par valsts budžetu 2021.gadam” noteiktajam palielināt VSIA "Slimnīca "Gintermuiža"" pamatkapitālu, slimnīcas stacionārās uzņemšanas nodaļas pārbūvei</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</si>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</sst>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1"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1"/>
      <color rgb="FFFF000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72">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9" fillId="0" borderId="1" xfId="0" applyFont="1" applyFill="1" applyBorder="1" applyAlignment="1">
      <alignment vertical="center" wrapText="1"/>
    </xf>
    <xf numFmtId="2" fontId="9" fillId="0" borderId="1" xfId="0" applyNumberFormat="1" applyFont="1" applyBorder="1" applyAlignment="1">
      <alignment wrapText="1"/>
    </xf>
    <xf numFmtId="2" fontId="8" fillId="0" borderId="0" xfId="0" applyNumberFormat="1" applyFont="1" applyFill="1" applyBorder="1" applyAlignment="1">
      <alignment wrapText="1"/>
    </xf>
    <xf numFmtId="2" fontId="4" fillId="0" borderId="1" xfId="0" applyNumberFormat="1" applyFont="1" applyBorder="1" applyAlignment="1">
      <alignment wrapText="1"/>
    </xf>
    <xf numFmtId="2" fontId="3" fillId="0" borderId="2" xfId="0" applyNumberFormat="1" applyFont="1" applyBorder="1" applyAlignment="1">
      <alignment horizont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2" fontId="9"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4" fillId="0" borderId="1" xfId="0" applyNumberFormat="1" applyFont="1" applyFill="1" applyBorder="1" applyAlignment="1">
      <alignmen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9"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165" fontId="3" fillId="3" borderId="1" xfId="0" applyNumberFormat="1" applyFont="1" applyFill="1" applyBorder="1" applyAlignment="1">
      <alignment horizontal="left"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4" xfId="0" applyNumberFormat="1" applyFont="1" applyFill="1" applyBorder="1" applyAlignment="1">
      <alignment vertical="center" wrapText="1"/>
    </xf>
    <xf numFmtId="2" fontId="3" fillId="0" borderId="1" xfId="0" applyNumberFormat="1"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2" fontId="3" fillId="0" borderId="0" xfId="0" applyNumberFormat="1" applyFont="1" applyFill="1" applyBorder="1" applyAlignment="1">
      <alignment wrapText="1"/>
    </xf>
    <xf numFmtId="1" fontId="3" fillId="0" borderId="0"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2" fontId="4" fillId="0" borderId="1" xfId="0" applyNumberFormat="1" applyFont="1" applyBorder="1" applyAlignment="1">
      <alignment horizontal="left" wrapText="1"/>
    </xf>
    <xf numFmtId="0" fontId="7" fillId="0" borderId="4" xfId="1" applyFont="1" applyFill="1" applyBorder="1" applyAlignment="1">
      <alignment vertical="center"/>
    </xf>
    <xf numFmtId="0" fontId="7" fillId="0" borderId="3" xfId="1" applyFont="1" applyFill="1" applyBorder="1" applyAlignment="1">
      <alignment horizontal="center" vertical="center"/>
    </xf>
    <xf numFmtId="2" fontId="7" fillId="0" borderId="1" xfId="1" applyNumberFormat="1" applyFont="1" applyBorder="1" applyAlignment="1">
      <alignment horizontal="center" vertical="center" wrapText="1"/>
    </xf>
    <xf numFmtId="2" fontId="7" fillId="0" borderId="1" xfId="1" applyNumberFormat="1" applyFont="1" applyBorder="1" applyAlignment="1">
      <alignment vertical="center" wrapText="1"/>
    </xf>
    <xf numFmtId="165" fontId="3" fillId="3" borderId="1" xfId="0" applyNumberFormat="1" applyFont="1" applyFill="1" applyBorder="1" applyAlignment="1">
      <alignment horizontal="center" vertical="center" wrapText="1"/>
    </xf>
    <xf numFmtId="2" fontId="4" fillId="3" borderId="1" xfId="0" applyNumberFormat="1" applyFont="1" applyFill="1" applyBorder="1" applyAlignment="1">
      <alignment vertical="center" wrapText="1"/>
    </xf>
    <xf numFmtId="2" fontId="4" fillId="0" borderId="1" xfId="0" applyNumberFormat="1" applyFont="1" applyFill="1" applyBorder="1" applyAlignment="1">
      <alignment horizontal="left" wrapText="1"/>
    </xf>
    <xf numFmtId="2" fontId="4" fillId="3" borderId="1" xfId="0" applyNumberFormat="1"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2" fontId="3" fillId="0" borderId="0" xfId="0" applyNumberFormat="1" applyFont="1" applyFill="1" applyAlignment="1">
      <alignment wrapText="1"/>
    </xf>
    <xf numFmtId="1" fontId="4" fillId="0" borderId="1" xfId="2"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2" fontId="4" fillId="0" borderId="0" xfId="0" applyNumberFormat="1" applyFont="1" applyFill="1" applyAlignment="1">
      <alignment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7" fillId="0" borderId="1" xfId="1" applyNumberFormat="1" applyFon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2" fontId="3" fillId="0" borderId="1" xfId="0" applyNumberFormat="1" applyFont="1" applyBorder="1" applyAlignment="1">
      <alignment horizontal="center" vertical="center" wrapText="1"/>
    </xf>
    <xf numFmtId="2" fontId="7"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5" fillId="2" borderId="1"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2" fontId="3"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3" fillId="0" borderId="1" xfId="0" applyFont="1" applyBorder="1" applyAlignment="1">
      <alignment horizontal="left" vertical="center" wrapText="1"/>
    </xf>
    <xf numFmtId="2" fontId="3" fillId="0" borderId="2" xfId="0" applyNumberFormat="1" applyFont="1" applyFill="1" applyBorder="1" applyAlignment="1">
      <alignment horizontal="left" vertical="center" wrapText="1"/>
    </xf>
    <xf numFmtId="2" fontId="3" fillId="0" borderId="4" xfId="0" applyNumberFormat="1" applyFont="1" applyFill="1" applyBorder="1" applyAlignment="1">
      <alignment horizontal="left" vertical="center" wrapText="1"/>
    </xf>
    <xf numFmtId="2" fontId="3" fillId="0" borderId="3" xfId="0" applyNumberFormat="1" applyFont="1" applyFill="1" applyBorder="1" applyAlignment="1">
      <alignment horizontal="left" vertic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7" fillId="0" borderId="2" xfId="1" applyFont="1" applyFill="1" applyBorder="1" applyAlignment="1">
      <alignment vertical="center"/>
    </xf>
    <xf numFmtId="0" fontId="7" fillId="0" borderId="4" xfId="1" applyFont="1" applyFill="1" applyBorder="1" applyAlignment="1">
      <alignment vertical="center"/>
    </xf>
    <xf numFmtId="0" fontId="7" fillId="0" borderId="3" xfId="1" applyFont="1" applyFill="1" applyBorder="1" applyAlignment="1">
      <alignment vertical="center"/>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xf>
    <xf numFmtId="0" fontId="3" fillId="0" borderId="1" xfId="0"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2" fontId="4" fillId="0" borderId="2"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0017" TargetMode="External"/><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hyperlink" Target="https://likumi.lv/ta/id/325670" TargetMode="External"/><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37" Type="http://schemas.openxmlformats.org/officeDocument/2006/relationships/printerSettings" Target="../printerSettings/printerSettings1.bin"/><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36" Type="http://schemas.openxmlformats.org/officeDocument/2006/relationships/hyperlink" Target="https://likumi.lv/ta/id/321138"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 Id="rId35" Type="http://schemas.openxmlformats.org/officeDocument/2006/relationships/hyperlink" Target="https://likumi.lv/ta/id/3254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Q337"/>
  <sheetViews>
    <sheetView tabSelected="1" zoomScale="81" zoomScaleNormal="81" workbookViewId="0">
      <selection activeCell="Q5" sqref="Q5"/>
    </sheetView>
  </sheetViews>
  <sheetFormatPr defaultColWidth="9.140625" defaultRowHeight="15" x14ac:dyDescent="0.25"/>
  <cols>
    <col min="1" max="1" width="60.85546875" style="2" customWidth="1"/>
    <col min="2" max="2" width="11.28515625" style="6" customWidth="1"/>
    <col min="3" max="3" width="8.5703125" style="6" customWidth="1"/>
    <col min="4" max="4" width="19.85546875" style="6" customWidth="1"/>
    <col min="5" max="5" width="26.28515625" style="6" customWidth="1"/>
    <col min="6" max="6" width="12.42578125" style="2" customWidth="1"/>
    <col min="7" max="7" width="15.140625" style="2" customWidth="1"/>
    <col min="8" max="8" width="37.85546875" style="2" customWidth="1"/>
    <col min="9" max="9" width="13.7109375" style="39" customWidth="1"/>
    <col min="10" max="10" width="12.5703125" style="39" customWidth="1"/>
    <col min="11" max="11" width="19" style="61" customWidth="1"/>
    <col min="12" max="12" width="14.140625" style="2" customWidth="1"/>
    <col min="13" max="13" width="12.28515625" style="2" bestFit="1" customWidth="1"/>
    <col min="14" max="16384" width="9.140625" style="2"/>
  </cols>
  <sheetData>
    <row r="1" spans="1:13" ht="29.25" x14ac:dyDescent="0.25">
      <c r="A1" s="1" t="s">
        <v>0</v>
      </c>
      <c r="B1" s="2"/>
      <c r="C1" s="2"/>
      <c r="D1" s="2"/>
      <c r="E1" s="2"/>
    </row>
    <row r="2" spans="1:13" ht="13.9" x14ac:dyDescent="0.25">
      <c r="B2" s="2"/>
      <c r="C2" s="2"/>
      <c r="D2" s="2"/>
      <c r="E2" s="2"/>
    </row>
    <row r="3" spans="1:13" ht="85.5" x14ac:dyDescent="0.25">
      <c r="A3" s="3" t="s">
        <v>20</v>
      </c>
      <c r="B3" s="4" t="s">
        <v>1</v>
      </c>
      <c r="C3" s="4" t="s">
        <v>2</v>
      </c>
      <c r="D3" s="4" t="s">
        <v>3</v>
      </c>
      <c r="E3" s="4" t="s">
        <v>4</v>
      </c>
      <c r="F3" s="5" t="s">
        <v>5</v>
      </c>
      <c r="G3" s="5" t="s">
        <v>466</v>
      </c>
      <c r="H3" s="5" t="s">
        <v>6</v>
      </c>
      <c r="I3" s="31" t="s">
        <v>7</v>
      </c>
      <c r="J3" s="31" t="s">
        <v>8</v>
      </c>
      <c r="K3" s="80" t="s">
        <v>9</v>
      </c>
      <c r="L3" s="90"/>
      <c r="M3" s="90"/>
    </row>
    <row r="4" spans="1:13" ht="13.9" customHeight="1" x14ac:dyDescent="0.25">
      <c r="A4" s="138" t="s">
        <v>154</v>
      </c>
      <c r="B4" s="138"/>
      <c r="C4" s="138"/>
      <c r="D4" s="138"/>
      <c r="E4" s="138"/>
      <c r="F4" s="138"/>
      <c r="G4" s="138"/>
      <c r="H4" s="138"/>
      <c r="I4" s="138"/>
      <c r="J4" s="138"/>
      <c r="K4" s="139"/>
      <c r="L4" s="90"/>
      <c r="M4" s="90"/>
    </row>
    <row r="5" spans="1:13" ht="78" customHeight="1" x14ac:dyDescent="0.25">
      <c r="A5" s="9" t="s">
        <v>486</v>
      </c>
      <c r="B5" s="116" t="s">
        <v>23</v>
      </c>
      <c r="C5" s="116" t="s">
        <v>168</v>
      </c>
      <c r="D5" s="116"/>
      <c r="E5" s="125" t="s">
        <v>22</v>
      </c>
      <c r="F5" s="87" t="s">
        <v>24</v>
      </c>
      <c r="G5" s="14">
        <v>4779150</v>
      </c>
      <c r="H5" s="9"/>
      <c r="I5" s="40"/>
      <c r="J5" s="40"/>
      <c r="K5" s="62" t="s">
        <v>25</v>
      </c>
      <c r="L5" s="90"/>
      <c r="M5" s="90"/>
    </row>
    <row r="6" spans="1:13" ht="50.25" customHeight="1" x14ac:dyDescent="0.25">
      <c r="A6" s="9" t="s">
        <v>487</v>
      </c>
      <c r="B6" s="116"/>
      <c r="C6" s="116"/>
      <c r="D6" s="116"/>
      <c r="E6" s="125"/>
      <c r="F6" s="17">
        <v>188233</v>
      </c>
      <c r="G6" s="104">
        <v>188233</v>
      </c>
      <c r="H6" s="9"/>
      <c r="I6" s="40"/>
      <c r="J6" s="40"/>
      <c r="K6" s="62" t="s">
        <v>29</v>
      </c>
      <c r="L6" s="90"/>
      <c r="M6" s="90"/>
    </row>
    <row r="7" spans="1:13" ht="45" x14ac:dyDescent="0.25">
      <c r="A7" s="9" t="s">
        <v>488</v>
      </c>
      <c r="B7" s="116"/>
      <c r="C7" s="116"/>
      <c r="D7" s="116"/>
      <c r="E7" s="125"/>
      <c r="F7" s="87">
        <v>6242878</v>
      </c>
      <c r="G7" s="14">
        <v>6242878</v>
      </c>
      <c r="H7" s="30"/>
      <c r="I7" s="41"/>
      <c r="J7" s="41"/>
      <c r="K7" s="79" t="s">
        <v>31</v>
      </c>
      <c r="L7" s="90"/>
      <c r="M7" s="90"/>
    </row>
    <row r="8" spans="1:13" ht="75" x14ac:dyDescent="0.25">
      <c r="A8" s="9" t="s">
        <v>489</v>
      </c>
      <c r="B8" s="116"/>
      <c r="C8" s="116"/>
      <c r="D8" s="116"/>
      <c r="E8" s="125"/>
      <c r="F8" s="87">
        <v>24022645</v>
      </c>
      <c r="G8" s="14">
        <v>24022645</v>
      </c>
      <c r="H8" s="9"/>
      <c r="I8" s="41"/>
      <c r="J8" s="41"/>
      <c r="K8" s="79" t="s">
        <v>30</v>
      </c>
      <c r="L8" s="90"/>
      <c r="M8" s="90"/>
    </row>
    <row r="9" spans="1:13" ht="55.5" customHeight="1" x14ac:dyDescent="0.25">
      <c r="A9" s="78" t="s">
        <v>165</v>
      </c>
      <c r="B9" s="116" t="s">
        <v>15</v>
      </c>
      <c r="C9" s="116" t="s">
        <v>17</v>
      </c>
      <c r="D9" s="116" t="s">
        <v>16</v>
      </c>
      <c r="E9" s="125" t="s">
        <v>19</v>
      </c>
      <c r="F9" s="87">
        <v>1793053</v>
      </c>
      <c r="G9" s="104">
        <v>1793053</v>
      </c>
      <c r="H9" s="9"/>
      <c r="I9" s="7"/>
      <c r="J9" s="7"/>
      <c r="K9" s="63" t="s">
        <v>21</v>
      </c>
      <c r="L9" s="90"/>
      <c r="M9" s="90"/>
    </row>
    <row r="10" spans="1:13" ht="45" x14ac:dyDescent="0.25">
      <c r="A10" s="9" t="s">
        <v>166</v>
      </c>
      <c r="B10" s="116"/>
      <c r="C10" s="116"/>
      <c r="D10" s="116"/>
      <c r="E10" s="125"/>
      <c r="F10" s="87">
        <v>4500</v>
      </c>
      <c r="G10" s="14">
        <v>4500</v>
      </c>
      <c r="H10" s="11"/>
      <c r="I10" s="40"/>
      <c r="J10" s="40"/>
      <c r="K10" s="62" t="s">
        <v>18</v>
      </c>
      <c r="L10" s="90"/>
      <c r="M10" s="90"/>
    </row>
    <row r="11" spans="1:13" ht="45" x14ac:dyDescent="0.25">
      <c r="A11" s="9" t="s">
        <v>167</v>
      </c>
      <c r="B11" s="116"/>
      <c r="C11" s="116"/>
      <c r="D11" s="116"/>
      <c r="E11" s="125"/>
      <c r="F11" s="87">
        <v>2963895</v>
      </c>
      <c r="G11" s="14">
        <v>2963895</v>
      </c>
      <c r="H11" s="9"/>
      <c r="I11" s="41"/>
      <c r="J11" s="41"/>
      <c r="K11" s="79" t="s">
        <v>31</v>
      </c>
      <c r="L11" s="90"/>
      <c r="M11" s="90"/>
    </row>
    <row r="12" spans="1:13" ht="33" customHeight="1" x14ac:dyDescent="0.25">
      <c r="A12" s="9" t="s">
        <v>92</v>
      </c>
      <c r="B12" s="116" t="s">
        <v>15</v>
      </c>
      <c r="C12" s="116" t="s">
        <v>91</v>
      </c>
      <c r="D12" s="116" t="s">
        <v>11</v>
      </c>
      <c r="E12" s="125" t="s">
        <v>187</v>
      </c>
      <c r="F12" s="87">
        <v>820397</v>
      </c>
      <c r="G12" s="14">
        <v>17061</v>
      </c>
      <c r="H12" s="9" t="s">
        <v>140</v>
      </c>
      <c r="I12" s="116" t="s">
        <v>164</v>
      </c>
      <c r="J12" s="41"/>
      <c r="K12" s="132" t="s">
        <v>86</v>
      </c>
      <c r="L12" s="90"/>
      <c r="M12" s="90"/>
    </row>
    <row r="13" spans="1:13" ht="30" x14ac:dyDescent="0.25">
      <c r="A13" s="9" t="s">
        <v>93</v>
      </c>
      <c r="B13" s="116"/>
      <c r="C13" s="116"/>
      <c r="D13" s="116"/>
      <c r="E13" s="125"/>
      <c r="F13" s="87">
        <v>1972320</v>
      </c>
      <c r="G13" s="14">
        <v>908.56</v>
      </c>
      <c r="H13" s="9" t="s">
        <v>141</v>
      </c>
      <c r="I13" s="116"/>
      <c r="J13" s="41"/>
      <c r="K13" s="132"/>
      <c r="L13" s="90"/>
      <c r="M13" s="90"/>
    </row>
    <row r="14" spans="1:13" ht="30" x14ac:dyDescent="0.25">
      <c r="A14" s="9" t="s">
        <v>94</v>
      </c>
      <c r="B14" s="116"/>
      <c r="C14" s="116"/>
      <c r="D14" s="116"/>
      <c r="E14" s="125"/>
      <c r="F14" s="87">
        <v>1144327</v>
      </c>
      <c r="G14" s="14"/>
      <c r="H14" s="78" t="s">
        <v>151</v>
      </c>
      <c r="I14" s="116"/>
      <c r="J14" s="41"/>
      <c r="K14" s="132"/>
      <c r="L14" s="90"/>
      <c r="M14" s="90"/>
    </row>
    <row r="15" spans="1:13" ht="30" x14ac:dyDescent="0.25">
      <c r="A15" s="9" t="s">
        <v>95</v>
      </c>
      <c r="B15" s="116"/>
      <c r="C15" s="116"/>
      <c r="D15" s="116"/>
      <c r="E15" s="125"/>
      <c r="F15" s="87">
        <v>1232639</v>
      </c>
      <c r="G15" s="14"/>
      <c r="H15" s="78" t="s">
        <v>152</v>
      </c>
      <c r="I15" s="116"/>
      <c r="J15" s="41"/>
      <c r="K15" s="132"/>
      <c r="L15" s="90"/>
      <c r="M15" s="90"/>
    </row>
    <row r="16" spans="1:13" ht="30" x14ac:dyDescent="0.25">
      <c r="A16" s="9" t="s">
        <v>96</v>
      </c>
      <c r="B16" s="116"/>
      <c r="C16" s="116"/>
      <c r="D16" s="116"/>
      <c r="E16" s="125"/>
      <c r="F16" s="87">
        <v>222470</v>
      </c>
      <c r="G16" s="14"/>
      <c r="H16" s="78" t="s">
        <v>153</v>
      </c>
      <c r="I16" s="116"/>
      <c r="J16" s="41"/>
      <c r="K16" s="132"/>
      <c r="L16" s="90"/>
      <c r="M16" s="90"/>
    </row>
    <row r="17" spans="1:13" ht="30" x14ac:dyDescent="0.25">
      <c r="A17" s="9" t="s">
        <v>97</v>
      </c>
      <c r="B17" s="116"/>
      <c r="C17" s="116"/>
      <c r="D17" s="116"/>
      <c r="E17" s="125"/>
      <c r="F17" s="87">
        <v>198375</v>
      </c>
      <c r="G17" s="14">
        <v>64243.38</v>
      </c>
      <c r="H17" s="9" t="s">
        <v>142</v>
      </c>
      <c r="I17" s="116"/>
      <c r="J17" s="41"/>
      <c r="K17" s="132"/>
      <c r="L17" s="90"/>
      <c r="M17" s="90"/>
    </row>
    <row r="18" spans="1:13" ht="30" x14ac:dyDescent="0.25">
      <c r="A18" s="9" t="s">
        <v>98</v>
      </c>
      <c r="B18" s="116"/>
      <c r="C18" s="116"/>
      <c r="D18" s="116"/>
      <c r="E18" s="125"/>
      <c r="F18" s="87">
        <v>252329</v>
      </c>
      <c r="G18" s="14"/>
      <c r="H18" s="78" t="s">
        <v>150</v>
      </c>
      <c r="I18" s="116"/>
      <c r="J18" s="41"/>
      <c r="K18" s="132"/>
      <c r="L18" s="90"/>
      <c r="M18" s="90"/>
    </row>
    <row r="19" spans="1:13" ht="30" x14ac:dyDescent="0.25">
      <c r="A19" s="9" t="s">
        <v>99</v>
      </c>
      <c r="B19" s="116"/>
      <c r="C19" s="116"/>
      <c r="D19" s="116"/>
      <c r="E19" s="125"/>
      <c r="F19" s="87">
        <v>107776</v>
      </c>
      <c r="G19" s="14">
        <v>10479.48</v>
      </c>
      <c r="H19" s="9" t="s">
        <v>143</v>
      </c>
      <c r="I19" s="116"/>
      <c r="J19" s="41"/>
      <c r="K19" s="132"/>
      <c r="L19" s="90"/>
      <c r="M19" s="90"/>
    </row>
    <row r="20" spans="1:13" ht="30" x14ac:dyDescent="0.25">
      <c r="A20" s="9" t="s">
        <v>100</v>
      </c>
      <c r="B20" s="116"/>
      <c r="C20" s="116"/>
      <c r="D20" s="116"/>
      <c r="E20" s="125"/>
      <c r="F20" s="87">
        <v>61860</v>
      </c>
      <c r="G20" s="14"/>
      <c r="H20" s="78" t="s">
        <v>148</v>
      </c>
      <c r="I20" s="116"/>
      <c r="J20" s="41"/>
      <c r="K20" s="132"/>
      <c r="L20" s="90"/>
      <c r="M20" s="90"/>
    </row>
    <row r="21" spans="1:13" ht="30" x14ac:dyDescent="0.25">
      <c r="A21" s="9" t="s">
        <v>101</v>
      </c>
      <c r="B21" s="116"/>
      <c r="C21" s="116"/>
      <c r="D21" s="116"/>
      <c r="E21" s="125"/>
      <c r="F21" s="87">
        <v>207750</v>
      </c>
      <c r="G21" s="14"/>
      <c r="H21" s="78" t="s">
        <v>149</v>
      </c>
      <c r="I21" s="116"/>
      <c r="J21" s="41"/>
      <c r="K21" s="132"/>
      <c r="L21" s="90"/>
      <c r="M21" s="90"/>
    </row>
    <row r="22" spans="1:13" ht="30" x14ac:dyDescent="0.25">
      <c r="A22" s="9" t="s">
        <v>102</v>
      </c>
      <c r="B22" s="116"/>
      <c r="C22" s="116"/>
      <c r="D22" s="116"/>
      <c r="E22" s="125"/>
      <c r="F22" s="87">
        <v>389130</v>
      </c>
      <c r="G22" s="14">
        <v>1237.83</v>
      </c>
      <c r="H22" s="9" t="s">
        <v>144</v>
      </c>
      <c r="I22" s="116"/>
      <c r="J22" s="41"/>
      <c r="K22" s="132"/>
      <c r="L22" s="90"/>
      <c r="M22" s="90"/>
    </row>
    <row r="23" spans="1:13" ht="30" x14ac:dyDescent="0.25">
      <c r="A23" s="9" t="s">
        <v>103</v>
      </c>
      <c r="B23" s="116"/>
      <c r="C23" s="116"/>
      <c r="D23" s="116"/>
      <c r="E23" s="125"/>
      <c r="F23" s="87">
        <v>18233</v>
      </c>
      <c r="G23" s="14"/>
      <c r="H23" s="78" t="s">
        <v>146</v>
      </c>
      <c r="I23" s="116"/>
      <c r="J23" s="41"/>
      <c r="K23" s="132"/>
      <c r="L23" s="90"/>
      <c r="M23" s="90"/>
    </row>
    <row r="24" spans="1:13" ht="30" x14ac:dyDescent="0.25">
      <c r="A24" s="9" t="s">
        <v>104</v>
      </c>
      <c r="B24" s="116"/>
      <c r="C24" s="116"/>
      <c r="D24" s="116"/>
      <c r="E24" s="125"/>
      <c r="F24" s="87">
        <v>4500</v>
      </c>
      <c r="G24" s="14"/>
      <c r="H24" s="78" t="s">
        <v>147</v>
      </c>
      <c r="I24" s="116"/>
      <c r="J24" s="41"/>
      <c r="K24" s="132"/>
      <c r="L24" s="90"/>
      <c r="M24" s="90"/>
    </row>
    <row r="25" spans="1:13" ht="30" x14ac:dyDescent="0.25">
      <c r="A25" s="9" t="s">
        <v>105</v>
      </c>
      <c r="B25" s="116"/>
      <c r="C25" s="116"/>
      <c r="D25" s="116"/>
      <c r="E25" s="125"/>
      <c r="F25" s="87">
        <v>3000</v>
      </c>
      <c r="G25" s="14">
        <v>2998.38</v>
      </c>
      <c r="H25" s="9" t="s">
        <v>145</v>
      </c>
      <c r="I25" s="116"/>
      <c r="J25" s="41"/>
      <c r="K25" s="132"/>
      <c r="L25" s="90"/>
      <c r="M25" s="90"/>
    </row>
    <row r="26" spans="1:13" ht="14.45" customHeight="1" x14ac:dyDescent="0.25">
      <c r="A26" s="9" t="s">
        <v>106</v>
      </c>
      <c r="B26" s="116"/>
      <c r="C26" s="116"/>
      <c r="D26" s="116"/>
      <c r="E26" s="125"/>
      <c r="F26" s="87">
        <v>341069</v>
      </c>
      <c r="G26" s="14">
        <v>341068.75</v>
      </c>
      <c r="H26" s="9" t="s">
        <v>107</v>
      </c>
      <c r="I26" s="41"/>
      <c r="J26" s="41"/>
      <c r="K26" s="79" t="s">
        <v>87</v>
      </c>
      <c r="L26" s="90"/>
      <c r="M26" s="90"/>
    </row>
    <row r="27" spans="1:13" ht="51.6" customHeight="1" x14ac:dyDescent="0.25">
      <c r="A27" s="78" t="s">
        <v>205</v>
      </c>
      <c r="B27" s="73" t="s">
        <v>114</v>
      </c>
      <c r="C27" s="73" t="s">
        <v>10</v>
      </c>
      <c r="D27" s="113" t="s">
        <v>11</v>
      </c>
      <c r="E27" s="76" t="s">
        <v>12</v>
      </c>
      <c r="F27" s="146">
        <v>7089060</v>
      </c>
      <c r="G27" s="14">
        <v>2332200</v>
      </c>
      <c r="H27" s="11" t="s">
        <v>13</v>
      </c>
      <c r="I27" s="7"/>
      <c r="J27" s="7"/>
      <c r="K27" s="63" t="s">
        <v>14</v>
      </c>
      <c r="L27" s="90"/>
      <c r="M27" s="90"/>
    </row>
    <row r="28" spans="1:13" ht="78" customHeight="1" x14ac:dyDescent="0.25">
      <c r="A28" s="78" t="s">
        <v>206</v>
      </c>
      <c r="B28" s="73" t="s">
        <v>204</v>
      </c>
      <c r="C28" s="73" t="s">
        <v>208</v>
      </c>
      <c r="D28" s="115"/>
      <c r="E28" s="76" t="s">
        <v>207</v>
      </c>
      <c r="F28" s="147"/>
      <c r="G28" s="14">
        <v>3691500</v>
      </c>
      <c r="H28" s="11" t="s">
        <v>13</v>
      </c>
      <c r="I28" s="7"/>
      <c r="J28" s="7"/>
      <c r="K28" s="63" t="s">
        <v>14</v>
      </c>
      <c r="L28" s="91"/>
      <c r="M28" s="90"/>
    </row>
    <row r="29" spans="1:13" ht="28.15" customHeight="1" x14ac:dyDescent="0.25">
      <c r="A29" s="143" t="s">
        <v>229</v>
      </c>
      <c r="B29" s="113" t="s">
        <v>227</v>
      </c>
      <c r="C29" s="113" t="s">
        <v>228</v>
      </c>
      <c r="D29" s="113" t="s">
        <v>11</v>
      </c>
      <c r="E29" s="149" t="s">
        <v>226</v>
      </c>
      <c r="F29" s="146">
        <v>133796</v>
      </c>
      <c r="G29" s="14">
        <v>102578</v>
      </c>
      <c r="H29" s="21"/>
      <c r="I29" s="7"/>
      <c r="J29" s="7"/>
      <c r="K29" s="63" t="s">
        <v>403</v>
      </c>
      <c r="L29" s="90"/>
      <c r="M29" s="90"/>
    </row>
    <row r="30" spans="1:13" ht="25.9" customHeight="1" x14ac:dyDescent="0.25">
      <c r="A30" s="144"/>
      <c r="B30" s="114"/>
      <c r="C30" s="114"/>
      <c r="D30" s="114"/>
      <c r="E30" s="150"/>
      <c r="F30" s="152"/>
      <c r="G30" s="14">
        <v>2420</v>
      </c>
      <c r="H30" s="11" t="s">
        <v>404</v>
      </c>
      <c r="I30" s="7">
        <v>2420</v>
      </c>
      <c r="J30" s="7">
        <v>1</v>
      </c>
      <c r="K30" s="142" t="s">
        <v>405</v>
      </c>
      <c r="L30" s="90"/>
      <c r="M30" s="90"/>
    </row>
    <row r="31" spans="1:13" ht="17.45" customHeight="1" x14ac:dyDescent="0.25">
      <c r="A31" s="145"/>
      <c r="B31" s="114"/>
      <c r="C31" s="114"/>
      <c r="D31" s="114"/>
      <c r="E31" s="150"/>
      <c r="F31" s="147"/>
      <c r="G31" s="14">
        <v>28798</v>
      </c>
      <c r="H31" s="11" t="s">
        <v>82</v>
      </c>
      <c r="I31" s="42">
        <v>0.42349999999999999</v>
      </c>
      <c r="J31" s="40">
        <v>68000</v>
      </c>
      <c r="K31" s="142"/>
      <c r="L31" s="90"/>
      <c r="M31" s="90"/>
    </row>
    <row r="32" spans="1:13" ht="45" x14ac:dyDescent="0.25">
      <c r="A32" s="78" t="s">
        <v>230</v>
      </c>
      <c r="B32" s="115"/>
      <c r="C32" s="115"/>
      <c r="D32" s="115"/>
      <c r="E32" s="151"/>
      <c r="F32" s="83">
        <v>306119</v>
      </c>
      <c r="G32" s="14">
        <v>65305.159999999996</v>
      </c>
      <c r="H32" s="11" t="s">
        <v>192</v>
      </c>
      <c r="I32" s="7"/>
      <c r="J32" s="7"/>
      <c r="K32" s="63" t="s">
        <v>231</v>
      </c>
      <c r="L32" s="91"/>
      <c r="M32" s="90"/>
    </row>
    <row r="33" spans="1:17" ht="29.45" customHeight="1" x14ac:dyDescent="0.25">
      <c r="A33" s="9" t="s">
        <v>46</v>
      </c>
      <c r="B33" s="140" t="s">
        <v>113</v>
      </c>
      <c r="C33" s="140" t="s">
        <v>44</v>
      </c>
      <c r="D33" s="116" t="s">
        <v>11</v>
      </c>
      <c r="E33" s="141" t="s">
        <v>42</v>
      </c>
      <c r="F33" s="148">
        <v>5332095</v>
      </c>
      <c r="G33" s="105"/>
      <c r="H33" s="84"/>
      <c r="I33" s="43"/>
      <c r="J33" s="48"/>
      <c r="K33" s="64"/>
      <c r="L33" s="90"/>
      <c r="M33" s="90"/>
      <c r="N33" s="10"/>
      <c r="O33" s="10"/>
      <c r="P33" s="10"/>
      <c r="Q33" s="10"/>
    </row>
    <row r="34" spans="1:17" ht="42.6" customHeight="1" x14ac:dyDescent="0.25">
      <c r="A34" s="9" t="s">
        <v>360</v>
      </c>
      <c r="B34" s="140"/>
      <c r="C34" s="140"/>
      <c r="D34" s="116"/>
      <c r="E34" s="141"/>
      <c r="F34" s="148"/>
      <c r="G34" s="14">
        <f>367196.72+18049.83</f>
        <v>385246.55</v>
      </c>
      <c r="H34" s="12" t="s">
        <v>157</v>
      </c>
      <c r="I34" s="43"/>
      <c r="J34" s="48"/>
      <c r="K34" s="62" t="s">
        <v>43</v>
      </c>
      <c r="L34" s="90"/>
      <c r="M34" s="90"/>
      <c r="N34" s="10"/>
      <c r="O34" s="10"/>
      <c r="P34" s="10"/>
      <c r="Q34" s="10"/>
    </row>
    <row r="35" spans="1:17" ht="42.6" customHeight="1" x14ac:dyDescent="0.25">
      <c r="A35" s="9" t="s">
        <v>47</v>
      </c>
      <c r="B35" s="140"/>
      <c r="C35" s="140"/>
      <c r="D35" s="116"/>
      <c r="E35" s="141"/>
      <c r="F35" s="148"/>
      <c r="G35" s="14">
        <f>427712.34+10692.78</f>
        <v>438405.12000000005</v>
      </c>
      <c r="H35" s="9" t="s">
        <v>43</v>
      </c>
      <c r="I35" s="43"/>
      <c r="J35" s="48"/>
      <c r="K35" s="62" t="s">
        <v>43</v>
      </c>
      <c r="L35" s="90"/>
      <c r="M35" s="90"/>
      <c r="N35" s="10"/>
      <c r="O35" s="10"/>
      <c r="P35" s="10"/>
      <c r="Q35" s="10"/>
    </row>
    <row r="36" spans="1:17" ht="42.6" customHeight="1" x14ac:dyDescent="0.25">
      <c r="A36" s="9" t="s">
        <v>361</v>
      </c>
      <c r="B36" s="140"/>
      <c r="C36" s="140"/>
      <c r="D36" s="116"/>
      <c r="E36" s="141"/>
      <c r="F36" s="148"/>
      <c r="G36" s="14">
        <f>42249.58+29079.76</f>
        <v>71329.34</v>
      </c>
      <c r="H36" s="9" t="s">
        <v>43</v>
      </c>
      <c r="I36" s="43"/>
      <c r="J36" s="48"/>
      <c r="K36" s="62" t="s">
        <v>156</v>
      </c>
      <c r="L36" s="90"/>
      <c r="M36" s="90"/>
      <c r="N36" s="10"/>
      <c r="O36" s="10"/>
      <c r="P36" s="10"/>
      <c r="Q36" s="10"/>
    </row>
    <row r="37" spans="1:17" ht="42.6" customHeight="1" x14ac:dyDescent="0.25">
      <c r="A37" s="9" t="s">
        <v>195</v>
      </c>
      <c r="B37" s="140"/>
      <c r="C37" s="140"/>
      <c r="D37" s="116"/>
      <c r="E37" s="141"/>
      <c r="F37" s="148"/>
      <c r="G37" s="14">
        <v>56947.28</v>
      </c>
      <c r="H37" s="9" t="s">
        <v>25</v>
      </c>
      <c r="I37" s="43"/>
      <c r="J37" s="48"/>
      <c r="K37" s="62" t="s">
        <v>441</v>
      </c>
      <c r="L37" s="90"/>
      <c r="M37" s="90"/>
      <c r="N37" s="10"/>
      <c r="O37" s="10"/>
      <c r="P37" s="10"/>
      <c r="Q37" s="10"/>
    </row>
    <row r="38" spans="1:17" ht="130.5" customHeight="1" x14ac:dyDescent="0.25">
      <c r="A38" s="9" t="s">
        <v>48</v>
      </c>
      <c r="B38" s="140"/>
      <c r="C38" s="140"/>
      <c r="D38" s="116"/>
      <c r="E38" s="141"/>
      <c r="F38" s="148"/>
      <c r="G38" s="14">
        <v>216229.87</v>
      </c>
      <c r="H38" s="9"/>
      <c r="I38" s="44" t="s">
        <v>439</v>
      </c>
      <c r="J38" s="44" t="s">
        <v>158</v>
      </c>
      <c r="K38" s="65" t="s">
        <v>156</v>
      </c>
      <c r="L38" s="90"/>
      <c r="M38" s="90"/>
      <c r="N38" s="10"/>
      <c r="O38" s="10"/>
      <c r="P38" s="10"/>
      <c r="Q38" s="10"/>
    </row>
    <row r="39" spans="1:17" ht="48.6" customHeight="1" x14ac:dyDescent="0.25">
      <c r="A39" s="9" t="s">
        <v>45</v>
      </c>
      <c r="B39" s="140"/>
      <c r="C39" s="140"/>
      <c r="D39" s="116"/>
      <c r="E39" s="141"/>
      <c r="F39" s="84">
        <v>156156</v>
      </c>
      <c r="G39" s="105"/>
      <c r="H39" s="84"/>
      <c r="I39" s="45"/>
      <c r="J39" s="48"/>
      <c r="K39" s="64"/>
      <c r="L39" s="90"/>
      <c r="M39" s="90"/>
      <c r="N39" s="10"/>
      <c r="O39" s="10"/>
      <c r="P39" s="10"/>
      <c r="Q39" s="10"/>
    </row>
    <row r="40" spans="1:17" ht="30" customHeight="1" x14ac:dyDescent="0.25">
      <c r="A40" s="9" t="s">
        <v>467</v>
      </c>
      <c r="B40" s="140"/>
      <c r="C40" s="140"/>
      <c r="D40" s="116"/>
      <c r="E40" s="141"/>
      <c r="F40" s="146">
        <v>1568975</v>
      </c>
      <c r="G40" s="14"/>
      <c r="H40" s="87"/>
      <c r="I40" s="45"/>
      <c r="J40" s="40"/>
      <c r="K40" s="62"/>
      <c r="L40" s="90"/>
      <c r="M40" s="90"/>
      <c r="N40" s="10"/>
      <c r="O40" s="10"/>
      <c r="P40" s="10"/>
      <c r="Q40" s="10"/>
    </row>
    <row r="41" spans="1:17" ht="49.5" customHeight="1" x14ac:dyDescent="0.25">
      <c r="A41" s="9" t="s">
        <v>468</v>
      </c>
      <c r="B41" s="140"/>
      <c r="C41" s="140"/>
      <c r="D41" s="116"/>
      <c r="E41" s="141"/>
      <c r="F41" s="152"/>
      <c r="G41" s="14">
        <v>32574.25</v>
      </c>
      <c r="H41" s="87" t="s">
        <v>471</v>
      </c>
      <c r="I41" s="45"/>
      <c r="J41" s="40"/>
      <c r="K41" s="62" t="s">
        <v>472</v>
      </c>
      <c r="L41" s="90"/>
      <c r="M41" s="90"/>
      <c r="N41" s="10"/>
      <c r="O41" s="10"/>
      <c r="P41" s="10"/>
      <c r="Q41" s="10"/>
    </row>
    <row r="42" spans="1:17" ht="93.75" customHeight="1" x14ac:dyDescent="0.25">
      <c r="A42" s="9" t="s">
        <v>469</v>
      </c>
      <c r="B42" s="140"/>
      <c r="C42" s="140"/>
      <c r="D42" s="116"/>
      <c r="E42" s="141"/>
      <c r="F42" s="152"/>
      <c r="G42" s="14"/>
      <c r="H42" s="87" t="s">
        <v>471</v>
      </c>
      <c r="I42" s="45"/>
      <c r="J42" s="40"/>
      <c r="K42" s="62" t="s">
        <v>472</v>
      </c>
      <c r="L42" s="90"/>
      <c r="M42" s="90"/>
      <c r="N42" s="10"/>
      <c r="O42" s="10"/>
      <c r="P42" s="10"/>
      <c r="Q42" s="10"/>
    </row>
    <row r="43" spans="1:17" ht="36.75" customHeight="1" x14ac:dyDescent="0.25">
      <c r="A43" s="9" t="s">
        <v>470</v>
      </c>
      <c r="B43" s="140"/>
      <c r="C43" s="140"/>
      <c r="D43" s="116"/>
      <c r="E43" s="141"/>
      <c r="F43" s="147"/>
      <c r="G43" s="14"/>
      <c r="H43" s="87" t="s">
        <v>471</v>
      </c>
      <c r="I43" s="45"/>
      <c r="J43" s="40"/>
      <c r="K43" s="62" t="s">
        <v>472</v>
      </c>
      <c r="L43" s="90"/>
      <c r="M43" s="90"/>
      <c r="N43" s="10"/>
      <c r="O43" s="10"/>
      <c r="P43" s="10"/>
      <c r="Q43" s="10"/>
    </row>
    <row r="44" spans="1:17" ht="30" customHeight="1" x14ac:dyDescent="0.25">
      <c r="A44" s="9" t="s">
        <v>194</v>
      </c>
      <c r="B44" s="140"/>
      <c r="C44" s="140"/>
      <c r="D44" s="116"/>
      <c r="E44" s="141"/>
      <c r="F44" s="87">
        <v>53982</v>
      </c>
      <c r="G44" s="14"/>
      <c r="H44" s="87"/>
      <c r="I44" s="45"/>
      <c r="J44" s="40"/>
      <c r="K44" s="62"/>
      <c r="L44" s="90"/>
      <c r="M44" s="90"/>
      <c r="N44" s="10"/>
    </row>
    <row r="45" spans="1:17" ht="77.25" customHeight="1" x14ac:dyDescent="0.25">
      <c r="A45" s="9" t="s">
        <v>178</v>
      </c>
      <c r="B45" s="123" t="s">
        <v>175</v>
      </c>
      <c r="C45" s="123" t="s">
        <v>174</v>
      </c>
      <c r="D45" s="113" t="s">
        <v>11</v>
      </c>
      <c r="E45" s="149" t="s">
        <v>176</v>
      </c>
      <c r="F45" s="146">
        <v>69341604</v>
      </c>
      <c r="G45" s="14"/>
      <c r="H45" s="87"/>
      <c r="I45" s="45"/>
      <c r="J45" s="40"/>
      <c r="K45" s="62"/>
      <c r="L45" s="90"/>
      <c r="M45" s="90"/>
      <c r="N45" s="10"/>
    </row>
    <row r="46" spans="1:17" ht="106.15" customHeight="1" x14ac:dyDescent="0.25">
      <c r="A46" s="9" t="s">
        <v>179</v>
      </c>
      <c r="B46" s="124"/>
      <c r="C46" s="124"/>
      <c r="D46" s="114"/>
      <c r="E46" s="150"/>
      <c r="F46" s="152"/>
      <c r="G46" s="14">
        <f>2470319+1728305+1930158</f>
        <v>6128782</v>
      </c>
      <c r="H46" s="16"/>
      <c r="I46" s="45"/>
      <c r="J46" s="40"/>
      <c r="K46" s="62" t="s">
        <v>72</v>
      </c>
      <c r="L46" s="90"/>
      <c r="M46" s="90"/>
      <c r="N46" s="10"/>
    </row>
    <row r="47" spans="1:17" ht="58.9" customHeight="1" x14ac:dyDescent="0.25">
      <c r="A47" s="9" t="s">
        <v>188</v>
      </c>
      <c r="B47" s="124"/>
      <c r="C47" s="124"/>
      <c r="D47" s="114"/>
      <c r="E47" s="150"/>
      <c r="F47" s="152"/>
      <c r="G47" s="14">
        <v>256084</v>
      </c>
      <c r="H47" s="87"/>
      <c r="I47" s="45"/>
      <c r="J47" s="40"/>
      <c r="K47" s="62" t="s">
        <v>65</v>
      </c>
      <c r="L47" s="90"/>
      <c r="M47" s="90"/>
      <c r="N47" s="10"/>
    </row>
    <row r="48" spans="1:17" ht="58.9" customHeight="1" x14ac:dyDescent="0.25">
      <c r="A48" s="9" t="s">
        <v>210</v>
      </c>
      <c r="B48" s="124"/>
      <c r="C48" s="124"/>
      <c r="D48" s="114"/>
      <c r="E48" s="150"/>
      <c r="F48" s="152"/>
      <c r="G48" s="14">
        <v>181948.91</v>
      </c>
      <c r="H48" s="87"/>
      <c r="I48" s="45"/>
      <c r="J48" s="40"/>
      <c r="K48" s="62" t="s">
        <v>196</v>
      </c>
      <c r="L48" s="90"/>
      <c r="M48" s="90"/>
      <c r="N48" s="10"/>
    </row>
    <row r="49" spans="1:14" ht="72.599999999999994" customHeight="1" x14ac:dyDescent="0.25">
      <c r="A49" s="9" t="s">
        <v>406</v>
      </c>
      <c r="B49" s="124"/>
      <c r="C49" s="124"/>
      <c r="D49" s="114"/>
      <c r="E49" s="150"/>
      <c r="F49" s="152"/>
      <c r="G49" s="14">
        <v>46139</v>
      </c>
      <c r="H49" s="87"/>
      <c r="I49" s="45"/>
      <c r="J49" s="40"/>
      <c r="K49" s="62" t="s">
        <v>407</v>
      </c>
      <c r="L49" s="90"/>
      <c r="M49" s="90"/>
      <c r="N49" s="10"/>
    </row>
    <row r="50" spans="1:14" ht="72.599999999999994" customHeight="1" x14ac:dyDescent="0.25">
      <c r="A50" s="9" t="s">
        <v>410</v>
      </c>
      <c r="B50" s="124"/>
      <c r="C50" s="124"/>
      <c r="D50" s="114"/>
      <c r="E50" s="150"/>
      <c r="F50" s="152"/>
      <c r="G50" s="14">
        <v>8446</v>
      </c>
      <c r="H50" s="87"/>
      <c r="I50" s="45"/>
      <c r="J50" s="40"/>
      <c r="K50" s="62" t="s">
        <v>411</v>
      </c>
      <c r="L50" s="90"/>
      <c r="M50" s="90"/>
      <c r="N50" s="10"/>
    </row>
    <row r="51" spans="1:14" ht="58.9" customHeight="1" x14ac:dyDescent="0.25">
      <c r="A51" s="9" t="s">
        <v>211</v>
      </c>
      <c r="B51" s="124"/>
      <c r="C51" s="124"/>
      <c r="D51" s="114"/>
      <c r="E51" s="150"/>
      <c r="F51" s="152"/>
      <c r="G51" s="14">
        <v>17464389.25</v>
      </c>
      <c r="H51" s="12" t="s">
        <v>63</v>
      </c>
      <c r="I51" s="45"/>
      <c r="J51" s="40"/>
      <c r="K51" s="62" t="s">
        <v>62</v>
      </c>
      <c r="L51" s="90"/>
      <c r="M51" s="90"/>
      <c r="N51" s="10"/>
    </row>
    <row r="52" spans="1:14" ht="58.9" customHeight="1" x14ac:dyDescent="0.25">
      <c r="A52" s="9" t="s">
        <v>212</v>
      </c>
      <c r="B52" s="124"/>
      <c r="C52" s="124"/>
      <c r="D52" s="114"/>
      <c r="E52" s="150"/>
      <c r="F52" s="152"/>
      <c r="G52" s="14">
        <v>31548.21</v>
      </c>
      <c r="H52" s="12" t="s">
        <v>81</v>
      </c>
      <c r="I52" s="45"/>
      <c r="J52" s="40"/>
      <c r="K52" s="62" t="s">
        <v>119</v>
      </c>
      <c r="L52" s="90"/>
      <c r="M52" s="90"/>
      <c r="N52" s="10"/>
    </row>
    <row r="53" spans="1:14" ht="58.9" customHeight="1" x14ac:dyDescent="0.25">
      <c r="A53" s="9" t="s">
        <v>213</v>
      </c>
      <c r="B53" s="124"/>
      <c r="C53" s="124"/>
      <c r="D53" s="114"/>
      <c r="E53" s="150"/>
      <c r="F53" s="152"/>
      <c r="G53" s="14">
        <v>933130.99</v>
      </c>
      <c r="H53" s="12" t="s">
        <v>117</v>
      </c>
      <c r="I53" s="45"/>
      <c r="J53" s="40"/>
      <c r="K53" s="12" t="s">
        <v>117</v>
      </c>
      <c r="L53" s="90"/>
      <c r="M53" s="90"/>
      <c r="N53" s="10"/>
    </row>
    <row r="54" spans="1:14" ht="71.45" customHeight="1" x14ac:dyDescent="0.25">
      <c r="A54" s="9" t="s">
        <v>214</v>
      </c>
      <c r="B54" s="124"/>
      <c r="C54" s="124"/>
      <c r="D54" s="114"/>
      <c r="E54" s="150"/>
      <c r="F54" s="152"/>
      <c r="G54" s="14">
        <v>20266304.280000001</v>
      </c>
      <c r="H54" s="12" t="s">
        <v>81</v>
      </c>
      <c r="I54" s="45"/>
      <c r="J54" s="40"/>
      <c r="K54" s="62" t="s">
        <v>119</v>
      </c>
      <c r="L54" s="90"/>
      <c r="M54" s="90"/>
      <c r="N54" s="10"/>
    </row>
    <row r="55" spans="1:14" ht="53.45" customHeight="1" x14ac:dyDescent="0.25">
      <c r="A55" s="9" t="s">
        <v>171</v>
      </c>
      <c r="B55" s="82" t="s">
        <v>172</v>
      </c>
      <c r="C55" s="82" t="s">
        <v>170</v>
      </c>
      <c r="D55" s="73" t="s">
        <v>11</v>
      </c>
      <c r="E55" s="76" t="s">
        <v>177</v>
      </c>
      <c r="F55" s="87">
        <v>1450330</v>
      </c>
      <c r="G55" s="14">
        <v>1109514.17</v>
      </c>
      <c r="H55" s="12" t="s">
        <v>173</v>
      </c>
      <c r="I55" s="44" t="s">
        <v>440</v>
      </c>
      <c r="J55" s="40"/>
      <c r="K55" s="62" t="s">
        <v>14</v>
      </c>
      <c r="L55" s="90"/>
      <c r="M55" s="90"/>
      <c r="N55" s="10"/>
    </row>
    <row r="56" spans="1:14" ht="73.150000000000006" customHeight="1" x14ac:dyDescent="0.25">
      <c r="A56" s="9" t="s">
        <v>490</v>
      </c>
      <c r="B56" s="116" t="s">
        <v>26</v>
      </c>
      <c r="C56" s="116" t="s">
        <v>27</v>
      </c>
      <c r="D56" s="116" t="s">
        <v>16</v>
      </c>
      <c r="E56" s="126" t="s">
        <v>28</v>
      </c>
      <c r="F56" s="87">
        <v>2714444</v>
      </c>
      <c r="G56" s="14">
        <v>2714444</v>
      </c>
      <c r="H56" s="9"/>
      <c r="I56" s="40"/>
      <c r="J56" s="40"/>
      <c r="K56" s="62" t="s">
        <v>30</v>
      </c>
      <c r="L56" s="90"/>
      <c r="M56" s="90"/>
      <c r="N56" s="10"/>
    </row>
    <row r="57" spans="1:14" ht="75" customHeight="1" x14ac:dyDescent="0.25">
      <c r="A57" s="9" t="s">
        <v>491</v>
      </c>
      <c r="B57" s="116"/>
      <c r="C57" s="116"/>
      <c r="D57" s="116"/>
      <c r="E57" s="126"/>
      <c r="F57" s="87">
        <v>119938</v>
      </c>
      <c r="G57" s="14">
        <v>119938</v>
      </c>
      <c r="H57" s="9"/>
      <c r="I57" s="40"/>
      <c r="J57" s="40"/>
      <c r="K57" s="62" t="s">
        <v>25</v>
      </c>
      <c r="L57" s="90"/>
      <c r="M57" s="90"/>
      <c r="N57" s="10"/>
    </row>
    <row r="58" spans="1:14" ht="74.25" customHeight="1" x14ac:dyDescent="0.25">
      <c r="A58" s="9" t="s">
        <v>492</v>
      </c>
      <c r="B58" s="116"/>
      <c r="C58" s="116"/>
      <c r="D58" s="116"/>
      <c r="E58" s="126"/>
      <c r="F58" s="87">
        <v>23363667</v>
      </c>
      <c r="G58" s="14">
        <v>23363667</v>
      </c>
      <c r="H58" s="9"/>
      <c r="I58" s="40"/>
      <c r="J58" s="40"/>
      <c r="K58" s="62" t="s">
        <v>31</v>
      </c>
      <c r="L58" s="90"/>
      <c r="M58" s="90"/>
      <c r="N58" s="10"/>
    </row>
    <row r="59" spans="1:14" ht="78" customHeight="1" x14ac:dyDescent="0.25">
      <c r="A59" s="9" t="s">
        <v>493</v>
      </c>
      <c r="B59" s="116"/>
      <c r="C59" s="116"/>
      <c r="D59" s="116"/>
      <c r="E59" s="126"/>
      <c r="F59" s="87">
        <v>174128</v>
      </c>
      <c r="G59" s="104">
        <v>174128</v>
      </c>
      <c r="H59" s="30"/>
      <c r="I59" s="40"/>
      <c r="J59" s="40"/>
      <c r="K59" s="62" t="s">
        <v>29</v>
      </c>
      <c r="L59" s="90"/>
      <c r="M59" s="90"/>
      <c r="N59" s="10"/>
    </row>
    <row r="60" spans="1:14" ht="78" customHeight="1" x14ac:dyDescent="0.25">
      <c r="A60" s="9" t="s">
        <v>494</v>
      </c>
      <c r="B60" s="116"/>
      <c r="C60" s="116"/>
      <c r="D60" s="116"/>
      <c r="E60" s="126"/>
      <c r="F60" s="87">
        <v>35507</v>
      </c>
      <c r="G60" s="14">
        <v>35507</v>
      </c>
      <c r="H60" s="9"/>
      <c r="I60" s="40"/>
      <c r="J60" s="40"/>
      <c r="K60" s="62" t="s">
        <v>49</v>
      </c>
      <c r="L60" s="90"/>
      <c r="M60" s="90"/>
      <c r="N60" s="10"/>
    </row>
    <row r="61" spans="1:14" ht="55.9" customHeight="1" x14ac:dyDescent="0.25">
      <c r="A61" s="77" t="s">
        <v>92</v>
      </c>
      <c r="B61" s="113" t="s">
        <v>26</v>
      </c>
      <c r="C61" s="153" t="s">
        <v>336</v>
      </c>
      <c r="D61" s="153" t="s">
        <v>11</v>
      </c>
      <c r="E61" s="156" t="s">
        <v>337</v>
      </c>
      <c r="F61" s="87">
        <v>12624</v>
      </c>
      <c r="G61" s="14">
        <v>0</v>
      </c>
      <c r="H61" s="9" t="s">
        <v>427</v>
      </c>
      <c r="I61" s="109" t="s">
        <v>164</v>
      </c>
      <c r="J61" s="40"/>
      <c r="K61" s="112" t="s">
        <v>86</v>
      </c>
      <c r="L61" s="90"/>
      <c r="M61" s="90"/>
      <c r="N61" s="10"/>
    </row>
    <row r="62" spans="1:14" ht="55.9" customHeight="1" x14ac:dyDescent="0.25">
      <c r="A62" s="77" t="s">
        <v>93</v>
      </c>
      <c r="B62" s="114"/>
      <c r="C62" s="154"/>
      <c r="D62" s="154"/>
      <c r="E62" s="157"/>
      <c r="F62" s="87">
        <v>647610</v>
      </c>
      <c r="G62" s="14">
        <v>79932.09</v>
      </c>
      <c r="H62" s="9" t="s">
        <v>368</v>
      </c>
      <c r="I62" s="110"/>
      <c r="J62" s="40"/>
      <c r="K62" s="112"/>
      <c r="L62" s="90"/>
      <c r="M62" s="90"/>
      <c r="N62" s="10"/>
    </row>
    <row r="63" spans="1:14" ht="55.9" customHeight="1" x14ac:dyDescent="0.25">
      <c r="A63" s="77" t="s">
        <v>94</v>
      </c>
      <c r="B63" s="114"/>
      <c r="C63" s="154"/>
      <c r="D63" s="154"/>
      <c r="E63" s="157"/>
      <c r="F63" s="87">
        <v>4421296</v>
      </c>
      <c r="G63" s="14">
        <v>4678.34</v>
      </c>
      <c r="H63" s="9" t="s">
        <v>151</v>
      </c>
      <c r="I63" s="110"/>
      <c r="J63" s="40"/>
      <c r="K63" s="112"/>
      <c r="L63" s="90"/>
      <c r="M63" s="90"/>
      <c r="N63" s="10"/>
    </row>
    <row r="64" spans="1:14" ht="55.9" customHeight="1" x14ac:dyDescent="0.25">
      <c r="A64" s="20" t="s">
        <v>95</v>
      </c>
      <c r="B64" s="114"/>
      <c r="C64" s="154"/>
      <c r="D64" s="154"/>
      <c r="E64" s="157"/>
      <c r="F64" s="87">
        <v>111636</v>
      </c>
      <c r="G64" s="14">
        <v>3700.18</v>
      </c>
      <c r="H64" s="9" t="s">
        <v>428</v>
      </c>
      <c r="I64" s="110"/>
      <c r="J64" s="40"/>
      <c r="K64" s="112"/>
      <c r="L64" s="90"/>
      <c r="M64" s="90"/>
      <c r="N64" s="10"/>
    </row>
    <row r="65" spans="1:14" ht="55.9" customHeight="1" x14ac:dyDescent="0.25">
      <c r="A65" s="77" t="s">
        <v>96</v>
      </c>
      <c r="B65" s="114"/>
      <c r="C65" s="154"/>
      <c r="D65" s="154"/>
      <c r="E65" s="157"/>
      <c r="F65" s="87">
        <v>1443383</v>
      </c>
      <c r="G65" s="14">
        <v>0</v>
      </c>
      <c r="H65" s="9" t="s">
        <v>153</v>
      </c>
      <c r="I65" s="110"/>
      <c r="J65" s="40"/>
      <c r="K65" s="112"/>
      <c r="L65" s="90"/>
      <c r="M65" s="90"/>
      <c r="N65" s="10"/>
    </row>
    <row r="66" spans="1:14" ht="55.9" customHeight="1" x14ac:dyDescent="0.25">
      <c r="A66" s="77" t="s">
        <v>97</v>
      </c>
      <c r="B66" s="114"/>
      <c r="C66" s="154"/>
      <c r="D66" s="154"/>
      <c r="E66" s="157"/>
      <c r="F66" s="87">
        <v>1381747</v>
      </c>
      <c r="G66" s="14">
        <v>446962.91</v>
      </c>
      <c r="H66" s="9" t="s">
        <v>429</v>
      </c>
      <c r="I66" s="110"/>
      <c r="J66" s="40"/>
      <c r="K66" s="112"/>
      <c r="L66" s="90"/>
      <c r="M66" s="90"/>
      <c r="N66" s="10"/>
    </row>
    <row r="67" spans="1:14" ht="55.9" customHeight="1" x14ac:dyDescent="0.25">
      <c r="A67" s="77" t="s">
        <v>98</v>
      </c>
      <c r="B67" s="114"/>
      <c r="C67" s="154"/>
      <c r="D67" s="154"/>
      <c r="E67" s="157"/>
      <c r="F67" s="87">
        <v>6015</v>
      </c>
      <c r="G67" s="14">
        <v>6013.7</v>
      </c>
      <c r="H67" s="9" t="s">
        <v>430</v>
      </c>
      <c r="I67" s="110"/>
      <c r="J67" s="40"/>
      <c r="K67" s="112"/>
      <c r="L67" s="90"/>
      <c r="M67" s="90"/>
      <c r="N67" s="10"/>
    </row>
    <row r="68" spans="1:14" ht="55.9" customHeight="1" x14ac:dyDescent="0.25">
      <c r="A68" s="77" t="s">
        <v>326</v>
      </c>
      <c r="B68" s="114"/>
      <c r="C68" s="154"/>
      <c r="D68" s="154"/>
      <c r="E68" s="157"/>
      <c r="F68" s="87">
        <v>166502</v>
      </c>
      <c r="G68" s="14">
        <v>117811.65</v>
      </c>
      <c r="H68" s="9" t="s">
        <v>431</v>
      </c>
      <c r="I68" s="110"/>
      <c r="J68" s="40"/>
      <c r="K68" s="112"/>
      <c r="L68" s="90"/>
      <c r="M68" s="90"/>
      <c r="N68" s="10"/>
    </row>
    <row r="69" spans="1:14" ht="55.9" customHeight="1" x14ac:dyDescent="0.25">
      <c r="A69" s="20" t="s">
        <v>327</v>
      </c>
      <c r="B69" s="114"/>
      <c r="C69" s="154"/>
      <c r="D69" s="154"/>
      <c r="E69" s="157"/>
      <c r="F69" s="87">
        <v>540058</v>
      </c>
      <c r="G69" s="14">
        <v>304317.25</v>
      </c>
      <c r="H69" s="9" t="s">
        <v>432</v>
      </c>
      <c r="I69" s="110"/>
      <c r="J69" s="40"/>
      <c r="K69" s="112"/>
      <c r="L69" s="90"/>
      <c r="M69" s="90"/>
      <c r="N69" s="10"/>
    </row>
    <row r="70" spans="1:14" ht="55.9" customHeight="1" x14ac:dyDescent="0.25">
      <c r="A70" s="20" t="s">
        <v>328</v>
      </c>
      <c r="B70" s="114"/>
      <c r="C70" s="154"/>
      <c r="D70" s="154"/>
      <c r="E70" s="157"/>
      <c r="F70" s="87">
        <v>442980</v>
      </c>
      <c r="G70" s="14">
        <v>0</v>
      </c>
      <c r="H70" s="9" t="s">
        <v>144</v>
      </c>
      <c r="I70" s="110"/>
      <c r="J70" s="40"/>
      <c r="K70" s="112"/>
      <c r="L70" s="90"/>
      <c r="M70" s="90"/>
      <c r="N70" s="10"/>
    </row>
    <row r="71" spans="1:14" ht="55.9" customHeight="1" x14ac:dyDescent="0.25">
      <c r="A71" s="20" t="s">
        <v>329</v>
      </c>
      <c r="B71" s="114"/>
      <c r="C71" s="154"/>
      <c r="D71" s="154"/>
      <c r="E71" s="157"/>
      <c r="F71" s="87">
        <v>328381</v>
      </c>
      <c r="G71" s="14">
        <v>317424.27</v>
      </c>
      <c r="H71" s="9" t="s">
        <v>146</v>
      </c>
      <c r="I71" s="110"/>
      <c r="J71" s="40"/>
      <c r="K71" s="112"/>
      <c r="L71" s="90"/>
      <c r="M71" s="90"/>
      <c r="N71" s="10"/>
    </row>
    <row r="72" spans="1:14" ht="55.9" customHeight="1" x14ac:dyDescent="0.25">
      <c r="A72" s="20" t="s">
        <v>104</v>
      </c>
      <c r="B72" s="114"/>
      <c r="C72" s="154"/>
      <c r="D72" s="154"/>
      <c r="E72" s="157"/>
      <c r="F72" s="87">
        <v>506376</v>
      </c>
      <c r="G72" s="14">
        <v>70377.350000000006</v>
      </c>
      <c r="H72" s="9" t="s">
        <v>147</v>
      </c>
      <c r="I72" s="110"/>
      <c r="J72" s="40"/>
      <c r="K72" s="112"/>
      <c r="L72" s="90"/>
      <c r="M72" s="90"/>
      <c r="N72" s="10"/>
    </row>
    <row r="73" spans="1:14" ht="55.9" customHeight="1" x14ac:dyDescent="0.25">
      <c r="A73" s="77" t="s">
        <v>105</v>
      </c>
      <c r="B73" s="114"/>
      <c r="C73" s="154"/>
      <c r="D73" s="154"/>
      <c r="E73" s="157"/>
      <c r="F73" s="87">
        <v>2406</v>
      </c>
      <c r="G73" s="14">
        <v>2405.48</v>
      </c>
      <c r="H73" s="9" t="s">
        <v>145</v>
      </c>
      <c r="I73" s="110"/>
      <c r="J73" s="40"/>
      <c r="K73" s="112"/>
      <c r="L73" s="90"/>
      <c r="M73" s="90"/>
      <c r="N73" s="10"/>
    </row>
    <row r="74" spans="1:14" ht="55.9" customHeight="1" x14ac:dyDescent="0.25">
      <c r="A74" s="77" t="s">
        <v>330</v>
      </c>
      <c r="B74" s="114"/>
      <c r="C74" s="154"/>
      <c r="D74" s="154"/>
      <c r="E74" s="157"/>
      <c r="F74" s="87">
        <v>355106</v>
      </c>
      <c r="G74" s="14">
        <v>91970.89</v>
      </c>
      <c r="H74" s="9" t="s">
        <v>433</v>
      </c>
      <c r="I74" s="110"/>
      <c r="J74" s="40"/>
      <c r="K74" s="112"/>
      <c r="L74" s="90"/>
      <c r="M74" s="90"/>
      <c r="N74" s="10"/>
    </row>
    <row r="75" spans="1:14" ht="55.9" customHeight="1" x14ac:dyDescent="0.25">
      <c r="A75" s="77" t="s">
        <v>331</v>
      </c>
      <c r="B75" s="114"/>
      <c r="C75" s="154"/>
      <c r="D75" s="154"/>
      <c r="E75" s="157"/>
      <c r="F75" s="87">
        <v>188362</v>
      </c>
      <c r="G75" s="14">
        <v>0</v>
      </c>
      <c r="H75" s="9" t="s">
        <v>434</v>
      </c>
      <c r="I75" s="110"/>
      <c r="J75" s="40"/>
      <c r="K75" s="112"/>
      <c r="L75" s="90"/>
      <c r="M75" s="90"/>
      <c r="N75" s="10"/>
    </row>
    <row r="76" spans="1:14" ht="55.9" customHeight="1" x14ac:dyDescent="0.25">
      <c r="A76" s="77" t="s">
        <v>332</v>
      </c>
      <c r="B76" s="114"/>
      <c r="C76" s="154"/>
      <c r="D76" s="154"/>
      <c r="E76" s="157"/>
      <c r="F76" s="87">
        <v>505072</v>
      </c>
      <c r="G76" s="14">
        <v>0</v>
      </c>
      <c r="H76" s="9" t="s">
        <v>435</v>
      </c>
      <c r="I76" s="110"/>
      <c r="J76" s="40"/>
      <c r="K76" s="112"/>
      <c r="L76" s="90"/>
      <c r="M76" s="90"/>
      <c r="N76" s="10"/>
    </row>
    <row r="77" spans="1:14" ht="55.9" customHeight="1" x14ac:dyDescent="0.25">
      <c r="A77" s="77" t="s">
        <v>333</v>
      </c>
      <c r="B77" s="114"/>
      <c r="C77" s="154"/>
      <c r="D77" s="154"/>
      <c r="E77" s="157"/>
      <c r="F77" s="87">
        <v>264286</v>
      </c>
      <c r="G77" s="14">
        <v>139621.9</v>
      </c>
      <c r="H77" s="9" t="s">
        <v>436</v>
      </c>
      <c r="I77" s="110"/>
      <c r="J77" s="40"/>
      <c r="K77" s="112"/>
      <c r="L77" s="90"/>
      <c r="M77" s="90"/>
      <c r="N77" s="10"/>
    </row>
    <row r="78" spans="1:14" ht="55.9" customHeight="1" x14ac:dyDescent="0.25">
      <c r="A78" s="77" t="s">
        <v>334</v>
      </c>
      <c r="B78" s="114"/>
      <c r="C78" s="154"/>
      <c r="D78" s="154"/>
      <c r="E78" s="157"/>
      <c r="F78" s="87">
        <v>346239</v>
      </c>
      <c r="G78" s="14">
        <v>0</v>
      </c>
      <c r="H78" s="9" t="s">
        <v>437</v>
      </c>
      <c r="I78" s="110"/>
      <c r="J78" s="40"/>
      <c r="K78" s="112"/>
      <c r="L78" s="90"/>
      <c r="M78" s="90"/>
      <c r="N78" s="10"/>
    </row>
    <row r="79" spans="1:14" ht="55.9" customHeight="1" x14ac:dyDescent="0.25">
      <c r="A79" s="33" t="s">
        <v>474</v>
      </c>
      <c r="B79" s="114"/>
      <c r="C79" s="154"/>
      <c r="D79" s="154"/>
      <c r="E79" s="157"/>
      <c r="F79" s="87">
        <v>3474533</v>
      </c>
      <c r="G79" s="14">
        <v>347453.2</v>
      </c>
      <c r="H79" s="9" t="s">
        <v>86</v>
      </c>
      <c r="I79" s="110"/>
      <c r="J79" s="40"/>
      <c r="K79" s="112"/>
      <c r="L79" s="90"/>
      <c r="M79" s="90"/>
      <c r="N79" s="10"/>
    </row>
    <row r="80" spans="1:14" ht="55.9" customHeight="1" x14ac:dyDescent="0.25">
      <c r="A80" s="67" t="s">
        <v>473</v>
      </c>
      <c r="B80" s="114"/>
      <c r="C80" s="154"/>
      <c r="D80" s="154"/>
      <c r="E80" s="157"/>
      <c r="F80" s="87">
        <v>24384220</v>
      </c>
      <c r="G80" s="14">
        <v>6297963.0500000007</v>
      </c>
      <c r="H80" s="9" t="s">
        <v>86</v>
      </c>
      <c r="I80" s="110"/>
      <c r="J80" s="40"/>
      <c r="K80" s="112"/>
      <c r="L80" s="90"/>
      <c r="M80" s="90"/>
      <c r="N80" s="10"/>
    </row>
    <row r="81" spans="1:14" ht="55.9" customHeight="1" x14ac:dyDescent="0.25">
      <c r="A81" s="67" t="s">
        <v>335</v>
      </c>
      <c r="B81" s="115"/>
      <c r="C81" s="155"/>
      <c r="D81" s="155"/>
      <c r="E81" s="158"/>
      <c r="F81" s="87">
        <v>726000</v>
      </c>
      <c r="G81" s="14">
        <v>0</v>
      </c>
      <c r="H81" s="9" t="s">
        <v>86</v>
      </c>
      <c r="I81" s="111"/>
      <c r="J81" s="40"/>
      <c r="K81" s="112"/>
      <c r="L81" s="90"/>
      <c r="M81" s="90"/>
      <c r="N81" s="10"/>
    </row>
    <row r="82" spans="1:14" ht="90" customHeight="1" x14ac:dyDescent="0.25">
      <c r="A82" s="67" t="s">
        <v>482</v>
      </c>
      <c r="B82" s="71" t="s">
        <v>218</v>
      </c>
      <c r="C82" s="85" t="s">
        <v>481</v>
      </c>
      <c r="D82" s="85" t="s">
        <v>11</v>
      </c>
      <c r="E82" s="94" t="s">
        <v>483</v>
      </c>
      <c r="F82" s="87">
        <v>48400</v>
      </c>
      <c r="G82" s="14">
        <v>12681</v>
      </c>
      <c r="H82" s="20" t="s">
        <v>484</v>
      </c>
      <c r="I82" s="70">
        <v>96.8</v>
      </c>
      <c r="J82" s="81">
        <v>131</v>
      </c>
      <c r="K82" s="86" t="s">
        <v>485</v>
      </c>
      <c r="L82" s="90"/>
      <c r="M82" s="90"/>
      <c r="N82" s="10"/>
    </row>
    <row r="83" spans="1:14" ht="45" customHeight="1" x14ac:dyDescent="0.25">
      <c r="A83" s="9" t="s">
        <v>219</v>
      </c>
      <c r="B83" s="113" t="s">
        <v>218</v>
      </c>
      <c r="C83" s="113" t="s">
        <v>217</v>
      </c>
      <c r="D83" s="113" t="s">
        <v>11</v>
      </c>
      <c r="E83" s="127" t="s">
        <v>221</v>
      </c>
      <c r="F83" s="87">
        <v>79443301</v>
      </c>
      <c r="G83" s="14">
        <v>46948244.340000004</v>
      </c>
      <c r="H83" s="68" t="s">
        <v>81</v>
      </c>
      <c r="I83" s="40"/>
      <c r="J83" s="40"/>
      <c r="K83" s="62" t="s">
        <v>87</v>
      </c>
      <c r="L83" s="90"/>
      <c r="M83" s="90"/>
      <c r="N83" s="10"/>
    </row>
    <row r="84" spans="1:14" ht="42.6" customHeight="1" x14ac:dyDescent="0.25">
      <c r="A84" s="9" t="s">
        <v>220</v>
      </c>
      <c r="B84" s="115"/>
      <c r="C84" s="115"/>
      <c r="D84" s="115"/>
      <c r="E84" s="128"/>
      <c r="F84" s="87">
        <v>3597119</v>
      </c>
      <c r="G84" s="14"/>
      <c r="H84" s="68" t="s">
        <v>81</v>
      </c>
      <c r="I84" s="40"/>
      <c r="J84" s="40"/>
      <c r="K84" s="66" t="s">
        <v>87</v>
      </c>
      <c r="L84" s="90"/>
      <c r="M84" s="90"/>
      <c r="N84" s="10"/>
    </row>
    <row r="85" spans="1:14" ht="75.75" customHeight="1" x14ac:dyDescent="0.25">
      <c r="A85" s="9" t="s">
        <v>402</v>
      </c>
      <c r="B85" s="72" t="s">
        <v>218</v>
      </c>
      <c r="C85" s="72" t="s">
        <v>399</v>
      </c>
      <c r="D85" s="72" t="s">
        <v>16</v>
      </c>
      <c r="E85" s="95" t="s">
        <v>400</v>
      </c>
      <c r="F85" s="87">
        <v>192088</v>
      </c>
      <c r="G85" s="14">
        <v>192088</v>
      </c>
      <c r="H85" s="68"/>
      <c r="I85" s="40"/>
      <c r="J85" s="40"/>
      <c r="K85" s="66" t="s">
        <v>401</v>
      </c>
      <c r="L85" s="90"/>
      <c r="M85" s="90"/>
      <c r="N85" s="10"/>
    </row>
    <row r="86" spans="1:14" ht="31.15" customHeight="1" x14ac:dyDescent="0.25">
      <c r="A86" s="9" t="s">
        <v>32</v>
      </c>
      <c r="B86" s="116" t="s">
        <v>112</v>
      </c>
      <c r="C86" s="116" t="s">
        <v>39</v>
      </c>
      <c r="D86" s="116" t="s">
        <v>11</v>
      </c>
      <c r="E86" s="125" t="s">
        <v>33</v>
      </c>
      <c r="F86" s="87">
        <v>2662220</v>
      </c>
      <c r="G86" s="14">
        <v>2662219.37</v>
      </c>
      <c r="H86" s="9" t="s">
        <v>34</v>
      </c>
      <c r="I86" s="46"/>
      <c r="J86" s="40"/>
      <c r="K86" s="62" t="s">
        <v>41</v>
      </c>
      <c r="L86" s="90"/>
      <c r="M86" s="90"/>
      <c r="N86" s="10"/>
    </row>
    <row r="87" spans="1:14" ht="28.15" customHeight="1" x14ac:dyDescent="0.25">
      <c r="A87" s="9" t="s">
        <v>35</v>
      </c>
      <c r="B87" s="116"/>
      <c r="C87" s="116"/>
      <c r="D87" s="116"/>
      <c r="E87" s="125"/>
      <c r="F87" s="87">
        <v>362700</v>
      </c>
      <c r="G87" s="14">
        <v>362700</v>
      </c>
      <c r="H87" s="9" t="s">
        <v>36</v>
      </c>
      <c r="I87" s="46"/>
      <c r="J87" s="40"/>
      <c r="K87" s="62" t="s">
        <v>41</v>
      </c>
      <c r="L87" s="90"/>
      <c r="M87" s="90"/>
      <c r="N87" s="10"/>
    </row>
    <row r="88" spans="1:14" ht="30" customHeight="1" x14ac:dyDescent="0.25">
      <c r="A88" s="9" t="s">
        <v>37</v>
      </c>
      <c r="B88" s="116"/>
      <c r="C88" s="116"/>
      <c r="D88" s="116"/>
      <c r="E88" s="125"/>
      <c r="F88" s="87">
        <v>2957</v>
      </c>
      <c r="G88" s="14">
        <v>2956.8</v>
      </c>
      <c r="H88" s="9" t="s">
        <v>38</v>
      </c>
      <c r="I88" s="46"/>
      <c r="J88" s="40"/>
      <c r="K88" s="62" t="s">
        <v>41</v>
      </c>
      <c r="L88" s="90"/>
      <c r="M88" s="90"/>
      <c r="N88" s="10"/>
    </row>
    <row r="89" spans="1:14" ht="25.9" customHeight="1" x14ac:dyDescent="0.25">
      <c r="A89" s="9" t="s">
        <v>40</v>
      </c>
      <c r="B89" s="116"/>
      <c r="C89" s="116"/>
      <c r="D89" s="116"/>
      <c r="E89" s="125"/>
      <c r="F89" s="87">
        <v>8067</v>
      </c>
      <c r="G89" s="14"/>
      <c r="H89" s="9"/>
      <c r="I89" s="40"/>
      <c r="J89" s="40"/>
      <c r="K89" s="62"/>
      <c r="L89" s="90"/>
      <c r="M89" s="90"/>
      <c r="N89" s="10"/>
    </row>
    <row r="90" spans="1:14" ht="103.15" customHeight="1" x14ac:dyDescent="0.25">
      <c r="A90" s="9" t="s">
        <v>118</v>
      </c>
      <c r="B90" s="164" t="s">
        <v>111</v>
      </c>
      <c r="C90" s="140" t="s">
        <v>50</v>
      </c>
      <c r="D90" s="116" t="s">
        <v>11</v>
      </c>
      <c r="E90" s="141" t="s">
        <v>51</v>
      </c>
      <c r="F90" s="87">
        <v>8940239</v>
      </c>
      <c r="G90" s="14">
        <v>8940238.1300000008</v>
      </c>
      <c r="H90" s="12" t="s">
        <v>81</v>
      </c>
      <c r="I90" s="45"/>
      <c r="J90" s="40"/>
      <c r="K90" s="62" t="s">
        <v>119</v>
      </c>
      <c r="L90" s="90"/>
      <c r="M90" s="90"/>
      <c r="N90" s="10"/>
    </row>
    <row r="91" spans="1:14" ht="75" customHeight="1" x14ac:dyDescent="0.25">
      <c r="A91" s="9" t="s">
        <v>52</v>
      </c>
      <c r="B91" s="164"/>
      <c r="C91" s="140"/>
      <c r="D91" s="116"/>
      <c r="E91" s="141"/>
      <c r="F91" s="87">
        <v>3874</v>
      </c>
      <c r="G91" s="14">
        <v>3873.61</v>
      </c>
      <c r="H91" s="12" t="s">
        <v>81</v>
      </c>
      <c r="I91" s="45"/>
      <c r="J91" s="40"/>
      <c r="K91" s="86" t="s">
        <v>119</v>
      </c>
      <c r="L91" s="90"/>
      <c r="M91" s="90"/>
      <c r="N91" s="10"/>
    </row>
    <row r="92" spans="1:14" ht="77.25" customHeight="1" x14ac:dyDescent="0.25">
      <c r="A92" s="9" t="s">
        <v>53</v>
      </c>
      <c r="B92" s="164"/>
      <c r="C92" s="140"/>
      <c r="D92" s="116"/>
      <c r="E92" s="141"/>
      <c r="F92" s="87">
        <v>8430483</v>
      </c>
      <c r="G92" s="14">
        <v>8428823.75</v>
      </c>
      <c r="H92" s="12" t="s">
        <v>63</v>
      </c>
      <c r="I92" s="45"/>
      <c r="J92" s="40"/>
      <c r="K92" s="62" t="s">
        <v>62</v>
      </c>
      <c r="L92" s="90"/>
      <c r="M92" s="90"/>
      <c r="N92" s="10"/>
    </row>
    <row r="93" spans="1:14" ht="75.75" customHeight="1" x14ac:dyDescent="0.25">
      <c r="A93" s="9" t="s">
        <v>54</v>
      </c>
      <c r="B93" s="164"/>
      <c r="C93" s="140"/>
      <c r="D93" s="116"/>
      <c r="E93" s="141"/>
      <c r="F93" s="87">
        <v>649585</v>
      </c>
      <c r="G93" s="14">
        <v>649584.68000000005</v>
      </c>
      <c r="H93" s="12" t="s">
        <v>117</v>
      </c>
      <c r="I93" s="45"/>
      <c r="J93" s="40"/>
      <c r="K93" s="62" t="s">
        <v>117</v>
      </c>
      <c r="L93" s="90"/>
      <c r="M93" s="90"/>
      <c r="N93" s="10"/>
    </row>
    <row r="94" spans="1:14" ht="93.75" customHeight="1" x14ac:dyDescent="0.25">
      <c r="A94" s="9" t="s">
        <v>55</v>
      </c>
      <c r="B94" s="164"/>
      <c r="C94" s="140"/>
      <c r="D94" s="116"/>
      <c r="E94" s="141"/>
      <c r="F94" s="87">
        <v>68981</v>
      </c>
      <c r="G94" s="14">
        <v>68981.210000000006</v>
      </c>
      <c r="H94" s="87"/>
      <c r="I94" s="45"/>
      <c r="J94" s="40"/>
      <c r="K94" s="62" t="s">
        <v>159</v>
      </c>
      <c r="L94" s="90"/>
      <c r="M94" s="90"/>
      <c r="N94" s="10"/>
    </row>
    <row r="95" spans="1:14" ht="99.6" customHeight="1" x14ac:dyDescent="0.25">
      <c r="A95" s="9" t="s">
        <v>155</v>
      </c>
      <c r="B95" s="164"/>
      <c r="C95" s="140"/>
      <c r="D95" s="116"/>
      <c r="E95" s="141"/>
      <c r="F95" s="87">
        <v>3479593</v>
      </c>
      <c r="G95" s="14">
        <v>3479593</v>
      </c>
      <c r="H95" s="87"/>
      <c r="I95" s="45"/>
      <c r="J95" s="40"/>
      <c r="K95" s="62" t="s">
        <v>72</v>
      </c>
      <c r="L95" s="90"/>
      <c r="M95" s="90"/>
      <c r="N95" s="10"/>
    </row>
    <row r="96" spans="1:14" ht="89.25" customHeight="1" x14ac:dyDescent="0.25">
      <c r="A96" s="9" t="s">
        <v>56</v>
      </c>
      <c r="B96" s="164"/>
      <c r="C96" s="140"/>
      <c r="D96" s="116"/>
      <c r="E96" s="141"/>
      <c r="F96" s="87">
        <v>162817</v>
      </c>
      <c r="G96" s="14">
        <v>162817</v>
      </c>
      <c r="H96" s="87"/>
      <c r="I96" s="45"/>
      <c r="J96" s="40"/>
      <c r="K96" s="62" t="s">
        <v>65</v>
      </c>
      <c r="L96" s="90"/>
      <c r="M96" s="90"/>
      <c r="N96" s="10"/>
    </row>
    <row r="97" spans="1:14" ht="57" customHeight="1" x14ac:dyDescent="0.25">
      <c r="A97" s="9" t="s">
        <v>57</v>
      </c>
      <c r="B97" s="164"/>
      <c r="C97" s="140"/>
      <c r="D97" s="116"/>
      <c r="E97" s="141"/>
      <c r="F97" s="14">
        <v>744279</v>
      </c>
      <c r="G97" s="14">
        <v>744279.28</v>
      </c>
      <c r="H97" s="12" t="s">
        <v>81</v>
      </c>
      <c r="I97" s="45"/>
      <c r="J97" s="40"/>
      <c r="K97" s="86" t="s">
        <v>119</v>
      </c>
      <c r="L97" s="90"/>
      <c r="M97" s="90"/>
      <c r="N97" s="10"/>
    </row>
    <row r="98" spans="1:14" ht="61.5" customHeight="1" x14ac:dyDescent="0.25">
      <c r="A98" s="9" t="s">
        <v>58</v>
      </c>
      <c r="B98" s="164"/>
      <c r="C98" s="140"/>
      <c r="D98" s="116"/>
      <c r="E98" s="141"/>
      <c r="F98" s="87">
        <v>702259</v>
      </c>
      <c r="G98" s="14">
        <v>696290.05</v>
      </c>
      <c r="H98" s="18" t="s">
        <v>63</v>
      </c>
      <c r="I98" s="45"/>
      <c r="J98" s="40"/>
      <c r="K98" s="62" t="s">
        <v>62</v>
      </c>
      <c r="L98" s="90"/>
      <c r="M98" s="90"/>
      <c r="N98" s="10"/>
    </row>
    <row r="99" spans="1:14" ht="66" customHeight="1" x14ac:dyDescent="0.25">
      <c r="A99" s="9" t="s">
        <v>59</v>
      </c>
      <c r="B99" s="164"/>
      <c r="C99" s="140"/>
      <c r="D99" s="116"/>
      <c r="E99" s="141"/>
      <c r="F99" s="87">
        <v>5747</v>
      </c>
      <c r="G99" s="14"/>
      <c r="H99" s="12"/>
      <c r="I99" s="45"/>
      <c r="J99" s="40"/>
      <c r="K99" s="62"/>
      <c r="L99" s="90"/>
      <c r="M99" s="90"/>
      <c r="N99" s="10"/>
    </row>
    <row r="100" spans="1:14" ht="118.15" customHeight="1" x14ac:dyDescent="0.25">
      <c r="A100" s="9" t="s">
        <v>60</v>
      </c>
      <c r="B100" s="164"/>
      <c r="C100" s="140"/>
      <c r="D100" s="116"/>
      <c r="E100" s="141"/>
      <c r="F100" s="87">
        <v>289851</v>
      </c>
      <c r="G100" s="14">
        <v>289851</v>
      </c>
      <c r="H100" s="87"/>
      <c r="I100" s="45"/>
      <c r="J100" s="40"/>
      <c r="K100" s="62" t="s">
        <v>72</v>
      </c>
      <c r="L100" s="90"/>
      <c r="M100" s="90"/>
      <c r="N100" s="10"/>
    </row>
    <row r="101" spans="1:14" ht="59.45" customHeight="1" x14ac:dyDescent="0.25">
      <c r="A101" s="9" t="s">
        <v>61</v>
      </c>
      <c r="B101" s="164"/>
      <c r="C101" s="140"/>
      <c r="D101" s="116"/>
      <c r="E101" s="141"/>
      <c r="F101" s="87">
        <v>13563</v>
      </c>
      <c r="G101" s="14"/>
      <c r="H101" s="87"/>
      <c r="I101" s="45"/>
      <c r="J101" s="40"/>
      <c r="K101" s="62"/>
      <c r="L101" s="90"/>
      <c r="M101" s="90"/>
      <c r="N101" s="10"/>
    </row>
    <row r="102" spans="1:14" ht="32.450000000000003" customHeight="1" x14ac:dyDescent="0.25">
      <c r="A102" s="9" t="s">
        <v>92</v>
      </c>
      <c r="B102" s="113" t="s">
        <v>108</v>
      </c>
      <c r="C102" s="113" t="s">
        <v>193</v>
      </c>
      <c r="D102" s="113" t="s">
        <v>11</v>
      </c>
      <c r="E102" s="149" t="s">
        <v>190</v>
      </c>
      <c r="F102" s="15">
        <v>330816</v>
      </c>
      <c r="G102" s="106">
        <v>0</v>
      </c>
      <c r="H102" s="78" t="s">
        <v>140</v>
      </c>
      <c r="I102" s="113" t="s">
        <v>164</v>
      </c>
      <c r="J102" s="73"/>
      <c r="K102" s="165" t="s">
        <v>86</v>
      </c>
      <c r="L102" s="90"/>
      <c r="M102" s="90"/>
      <c r="N102" s="10"/>
    </row>
    <row r="103" spans="1:14" ht="33.6" customHeight="1" x14ac:dyDescent="0.25">
      <c r="A103" s="9" t="s">
        <v>93</v>
      </c>
      <c r="B103" s="114"/>
      <c r="C103" s="114"/>
      <c r="D103" s="114"/>
      <c r="E103" s="150"/>
      <c r="F103" s="15">
        <v>67510</v>
      </c>
      <c r="G103" s="107">
        <v>25250.2</v>
      </c>
      <c r="H103" s="78" t="s">
        <v>141</v>
      </c>
      <c r="I103" s="114"/>
      <c r="J103" s="73"/>
      <c r="K103" s="165"/>
      <c r="L103" s="90"/>
      <c r="M103" s="90"/>
      <c r="N103" s="10"/>
    </row>
    <row r="104" spans="1:14" ht="34.15" customHeight="1" x14ac:dyDescent="0.25">
      <c r="A104" s="9" t="s">
        <v>94</v>
      </c>
      <c r="B104" s="114"/>
      <c r="C104" s="114"/>
      <c r="D104" s="114"/>
      <c r="E104" s="150"/>
      <c r="F104" s="15">
        <v>319171</v>
      </c>
      <c r="G104" s="107">
        <v>125850.11</v>
      </c>
      <c r="H104" s="78" t="s">
        <v>151</v>
      </c>
      <c r="I104" s="114"/>
      <c r="J104" s="73"/>
      <c r="K104" s="165"/>
      <c r="L104" s="90"/>
      <c r="M104" s="90"/>
      <c r="N104" s="10"/>
    </row>
    <row r="105" spans="1:14" ht="34.15" customHeight="1" x14ac:dyDescent="0.25">
      <c r="A105" s="9" t="s">
        <v>95</v>
      </c>
      <c r="B105" s="114"/>
      <c r="C105" s="114"/>
      <c r="D105" s="114"/>
      <c r="E105" s="150"/>
      <c r="F105" s="15">
        <v>127113</v>
      </c>
      <c r="G105" s="107">
        <v>68230.69</v>
      </c>
      <c r="H105" s="78" t="s">
        <v>152</v>
      </c>
      <c r="I105" s="114"/>
      <c r="J105" s="73"/>
      <c r="K105" s="165"/>
      <c r="L105" s="90"/>
      <c r="M105" s="90"/>
      <c r="N105" s="10"/>
    </row>
    <row r="106" spans="1:14" ht="35.450000000000003" customHeight="1" x14ac:dyDescent="0.25">
      <c r="A106" s="9" t="s">
        <v>96</v>
      </c>
      <c r="B106" s="114"/>
      <c r="C106" s="114"/>
      <c r="D106" s="114"/>
      <c r="E106" s="150"/>
      <c r="F106" s="15">
        <v>2411290</v>
      </c>
      <c r="G106" s="107">
        <v>1378132.4</v>
      </c>
      <c r="H106" s="78" t="s">
        <v>153</v>
      </c>
      <c r="I106" s="114"/>
      <c r="J106" s="73"/>
      <c r="K106" s="165"/>
      <c r="L106" s="90"/>
      <c r="M106" s="90"/>
      <c r="N106" s="10"/>
    </row>
    <row r="107" spans="1:14" ht="33.6" customHeight="1" x14ac:dyDescent="0.25">
      <c r="A107" s="9" t="s">
        <v>97</v>
      </c>
      <c r="B107" s="114"/>
      <c r="C107" s="114"/>
      <c r="D107" s="114"/>
      <c r="E107" s="150"/>
      <c r="F107" s="15">
        <v>359230</v>
      </c>
      <c r="G107" s="107">
        <v>335783.55</v>
      </c>
      <c r="H107" s="78" t="s">
        <v>142</v>
      </c>
      <c r="I107" s="114"/>
      <c r="J107" s="73"/>
      <c r="K107" s="165"/>
      <c r="L107" s="90"/>
      <c r="M107" s="90"/>
      <c r="N107" s="10"/>
    </row>
    <row r="108" spans="1:14" ht="32.450000000000003" customHeight="1" x14ac:dyDescent="0.25">
      <c r="A108" s="9" t="s">
        <v>98</v>
      </c>
      <c r="B108" s="114"/>
      <c r="C108" s="114"/>
      <c r="D108" s="114"/>
      <c r="E108" s="150"/>
      <c r="F108" s="15">
        <v>256324</v>
      </c>
      <c r="G108" s="107">
        <v>256323.98</v>
      </c>
      <c r="H108" s="78" t="s">
        <v>150</v>
      </c>
      <c r="I108" s="114"/>
      <c r="J108" s="73"/>
      <c r="K108" s="165"/>
      <c r="L108" s="90"/>
      <c r="M108" s="90"/>
      <c r="N108" s="10"/>
    </row>
    <row r="109" spans="1:14" ht="33" customHeight="1" x14ac:dyDescent="0.25">
      <c r="A109" s="9" t="s">
        <v>103</v>
      </c>
      <c r="B109" s="114"/>
      <c r="C109" s="114"/>
      <c r="D109" s="114"/>
      <c r="E109" s="150"/>
      <c r="F109" s="15">
        <v>150867</v>
      </c>
      <c r="G109" s="107">
        <v>17148.47</v>
      </c>
      <c r="H109" s="78" t="s">
        <v>146</v>
      </c>
      <c r="I109" s="115"/>
      <c r="J109" s="73"/>
      <c r="K109" s="165"/>
      <c r="L109" s="90"/>
      <c r="M109" s="90"/>
      <c r="N109" s="10"/>
    </row>
    <row r="110" spans="1:14" ht="34.15" customHeight="1" x14ac:dyDescent="0.25">
      <c r="A110" s="9" t="s">
        <v>191</v>
      </c>
      <c r="B110" s="115"/>
      <c r="C110" s="115"/>
      <c r="D110" s="115"/>
      <c r="E110" s="151"/>
      <c r="F110" s="15">
        <v>150000</v>
      </c>
      <c r="G110" s="107">
        <v>308</v>
      </c>
      <c r="H110" s="33" t="s">
        <v>438</v>
      </c>
      <c r="I110" s="73"/>
      <c r="J110" s="73"/>
      <c r="K110" s="88" t="s">
        <v>192</v>
      </c>
      <c r="L110" s="90"/>
      <c r="M110" s="90"/>
      <c r="N110" s="10"/>
    </row>
    <row r="111" spans="1:14" ht="59.45" customHeight="1" x14ac:dyDescent="0.25">
      <c r="A111" s="9" t="s">
        <v>160</v>
      </c>
      <c r="B111" s="116" t="s">
        <v>108</v>
      </c>
      <c r="C111" s="116" t="s">
        <v>109</v>
      </c>
      <c r="D111" s="116" t="s">
        <v>16</v>
      </c>
      <c r="E111" s="125" t="s">
        <v>110</v>
      </c>
      <c r="F111" s="87">
        <v>1730383</v>
      </c>
      <c r="G111" s="14">
        <v>1730383</v>
      </c>
      <c r="H111" s="9"/>
      <c r="I111" s="40"/>
      <c r="J111" s="40"/>
      <c r="K111" s="62" t="s">
        <v>21</v>
      </c>
      <c r="L111" s="90"/>
      <c r="M111" s="90"/>
      <c r="N111" s="10"/>
    </row>
    <row r="112" spans="1:14" ht="46.15" customHeight="1" x14ac:dyDescent="0.25">
      <c r="A112" s="9" t="s">
        <v>161</v>
      </c>
      <c r="B112" s="116"/>
      <c r="C112" s="116"/>
      <c r="D112" s="116"/>
      <c r="E112" s="116"/>
      <c r="F112" s="87">
        <v>2291014</v>
      </c>
      <c r="G112" s="14">
        <v>2291014</v>
      </c>
      <c r="H112" s="9"/>
      <c r="I112" s="40"/>
      <c r="J112" s="40"/>
      <c r="K112" s="62" t="s">
        <v>401</v>
      </c>
      <c r="L112" s="90"/>
      <c r="M112" s="90"/>
      <c r="N112" s="10"/>
    </row>
    <row r="113" spans="1:13" ht="32.450000000000003" customHeight="1" x14ac:dyDescent="0.25">
      <c r="A113" s="9" t="s">
        <v>66</v>
      </c>
      <c r="B113" s="116" t="s">
        <v>115</v>
      </c>
      <c r="C113" s="116" t="s">
        <v>71</v>
      </c>
      <c r="D113" s="116" t="s">
        <v>11</v>
      </c>
      <c r="E113" s="125" t="s">
        <v>186</v>
      </c>
      <c r="F113" s="87">
        <v>1376823</v>
      </c>
      <c r="G113" s="14">
        <v>1376820.71</v>
      </c>
      <c r="H113" s="9" t="s">
        <v>81</v>
      </c>
      <c r="I113" s="40"/>
      <c r="J113" s="40"/>
      <c r="K113" s="62" t="s">
        <v>87</v>
      </c>
      <c r="L113" s="90"/>
      <c r="M113" s="90"/>
    </row>
    <row r="114" spans="1:13" ht="45" x14ac:dyDescent="0.25">
      <c r="A114" s="9" t="s">
        <v>122</v>
      </c>
      <c r="B114" s="116"/>
      <c r="C114" s="116"/>
      <c r="D114" s="116"/>
      <c r="E114" s="125"/>
      <c r="F114" s="163">
        <v>445156</v>
      </c>
      <c r="G114" s="14"/>
      <c r="H114" s="9"/>
      <c r="I114" s="40"/>
      <c r="J114" s="40"/>
      <c r="K114" s="62"/>
      <c r="L114" s="90"/>
      <c r="M114" s="90"/>
    </row>
    <row r="115" spans="1:13" ht="30" x14ac:dyDescent="0.25">
      <c r="A115" s="13" t="s">
        <v>123</v>
      </c>
      <c r="B115" s="116"/>
      <c r="C115" s="116"/>
      <c r="D115" s="116"/>
      <c r="E115" s="125"/>
      <c r="F115" s="163"/>
      <c r="G115" s="14">
        <v>14614.28</v>
      </c>
      <c r="H115" s="9" t="s">
        <v>86</v>
      </c>
      <c r="I115" s="40"/>
      <c r="J115" s="40"/>
      <c r="K115" s="62" t="s">
        <v>87</v>
      </c>
      <c r="L115" s="90"/>
      <c r="M115" s="90"/>
    </row>
    <row r="116" spans="1:13" ht="30" x14ac:dyDescent="0.25">
      <c r="A116" s="13" t="s">
        <v>124</v>
      </c>
      <c r="B116" s="116"/>
      <c r="C116" s="116"/>
      <c r="D116" s="116"/>
      <c r="E116" s="125"/>
      <c r="F116" s="163"/>
      <c r="G116" s="14">
        <v>46743.79</v>
      </c>
      <c r="H116" s="9" t="s">
        <v>86</v>
      </c>
      <c r="I116" s="40"/>
      <c r="J116" s="40"/>
      <c r="K116" s="62" t="s">
        <v>87</v>
      </c>
      <c r="L116" s="90"/>
      <c r="M116" s="90"/>
    </row>
    <row r="117" spans="1:13" ht="30" x14ac:dyDescent="0.25">
      <c r="A117" s="13" t="s">
        <v>125</v>
      </c>
      <c r="B117" s="116"/>
      <c r="C117" s="116"/>
      <c r="D117" s="116"/>
      <c r="E117" s="125"/>
      <c r="F117" s="163"/>
      <c r="G117" s="14">
        <v>19497.060000000001</v>
      </c>
      <c r="H117" s="9" t="s">
        <v>127</v>
      </c>
      <c r="I117" s="40"/>
      <c r="J117" s="40"/>
      <c r="K117" s="62" t="s">
        <v>87</v>
      </c>
      <c r="L117" s="90"/>
      <c r="M117" s="90"/>
    </row>
    <row r="118" spans="1:13" ht="60" x14ac:dyDescent="0.25">
      <c r="A118" s="9" t="s">
        <v>126</v>
      </c>
      <c r="B118" s="116"/>
      <c r="C118" s="116"/>
      <c r="D118" s="116"/>
      <c r="E118" s="125"/>
      <c r="F118" s="163"/>
      <c r="G118" s="14">
        <v>363719.9</v>
      </c>
      <c r="H118" s="9" t="s">
        <v>85</v>
      </c>
      <c r="I118" s="40"/>
      <c r="J118" s="40"/>
      <c r="K118" s="62" t="s">
        <v>85</v>
      </c>
      <c r="L118" s="90"/>
      <c r="M118" s="90"/>
    </row>
    <row r="119" spans="1:13" ht="47.25" customHeight="1" x14ac:dyDescent="0.25">
      <c r="A119" s="9" t="s">
        <v>84</v>
      </c>
      <c r="B119" s="116"/>
      <c r="C119" s="116"/>
      <c r="D119" s="116"/>
      <c r="E119" s="125"/>
      <c r="F119" s="163">
        <v>4701997</v>
      </c>
      <c r="G119" s="14"/>
      <c r="H119" s="9"/>
      <c r="I119" s="40"/>
      <c r="J119" s="40"/>
      <c r="K119" s="62"/>
      <c r="L119" s="90"/>
      <c r="M119" s="90"/>
    </row>
    <row r="120" spans="1:13" ht="60" x14ac:dyDescent="0.25">
      <c r="A120" s="9" t="s">
        <v>128</v>
      </c>
      <c r="B120" s="116"/>
      <c r="C120" s="116"/>
      <c r="D120" s="116"/>
      <c r="E120" s="125"/>
      <c r="F120" s="163"/>
      <c r="G120" s="14">
        <v>42054.64</v>
      </c>
      <c r="H120" s="9" t="s">
        <v>85</v>
      </c>
      <c r="I120" s="40"/>
      <c r="J120" s="40"/>
      <c r="K120" s="62" t="s">
        <v>85</v>
      </c>
      <c r="L120" s="90"/>
      <c r="M120" s="90"/>
    </row>
    <row r="121" spans="1:13" ht="45" x14ac:dyDescent="0.25">
      <c r="A121" s="9" t="s">
        <v>129</v>
      </c>
      <c r="B121" s="116"/>
      <c r="C121" s="116"/>
      <c r="D121" s="116"/>
      <c r="E121" s="125"/>
      <c r="F121" s="163"/>
      <c r="G121" s="14">
        <v>482991.27</v>
      </c>
      <c r="H121" s="9" t="s">
        <v>88</v>
      </c>
      <c r="I121" s="40"/>
      <c r="J121" s="40"/>
      <c r="K121" s="62" t="s">
        <v>87</v>
      </c>
      <c r="L121" s="90"/>
      <c r="M121" s="90"/>
    </row>
    <row r="122" spans="1:13" ht="30" x14ac:dyDescent="0.25">
      <c r="A122" s="13" t="s">
        <v>130</v>
      </c>
      <c r="B122" s="116"/>
      <c r="C122" s="116"/>
      <c r="D122" s="116"/>
      <c r="E122" s="125"/>
      <c r="F122" s="163"/>
      <c r="G122" s="14">
        <v>1856806.26</v>
      </c>
      <c r="H122" s="11" t="s">
        <v>136</v>
      </c>
      <c r="I122" s="40"/>
      <c r="J122" s="40"/>
      <c r="K122" s="62" t="s">
        <v>87</v>
      </c>
      <c r="L122" s="90"/>
      <c r="M122" s="90"/>
    </row>
    <row r="123" spans="1:13" ht="30" x14ac:dyDescent="0.25">
      <c r="A123" s="13" t="s">
        <v>131</v>
      </c>
      <c r="B123" s="116"/>
      <c r="C123" s="116"/>
      <c r="D123" s="116"/>
      <c r="E123" s="125"/>
      <c r="F123" s="163"/>
      <c r="G123" s="14">
        <v>1621194.27</v>
      </c>
      <c r="H123" s="11" t="s">
        <v>137</v>
      </c>
      <c r="I123" s="40"/>
      <c r="J123" s="40"/>
      <c r="K123" s="62" t="s">
        <v>87</v>
      </c>
      <c r="L123" s="90"/>
      <c r="M123" s="90"/>
    </row>
    <row r="124" spans="1:13" ht="30" x14ac:dyDescent="0.25">
      <c r="A124" s="13" t="s">
        <v>132</v>
      </c>
      <c r="B124" s="116"/>
      <c r="C124" s="116"/>
      <c r="D124" s="116"/>
      <c r="E124" s="125"/>
      <c r="F124" s="163"/>
      <c r="G124" s="14">
        <v>373818.35</v>
      </c>
      <c r="H124" s="11" t="s">
        <v>138</v>
      </c>
      <c r="I124" s="40"/>
      <c r="J124" s="40"/>
      <c r="K124" s="62" t="s">
        <v>87</v>
      </c>
      <c r="L124" s="90"/>
      <c r="M124" s="90"/>
    </row>
    <row r="125" spans="1:13" ht="45" x14ac:dyDescent="0.25">
      <c r="A125" s="13" t="s">
        <v>133</v>
      </c>
      <c r="B125" s="116"/>
      <c r="C125" s="116"/>
      <c r="D125" s="116"/>
      <c r="E125" s="125"/>
      <c r="F125" s="163"/>
      <c r="G125" s="14">
        <v>135009.4</v>
      </c>
      <c r="H125" s="9" t="s">
        <v>85</v>
      </c>
      <c r="I125" s="40"/>
      <c r="J125" s="40"/>
      <c r="K125" s="62" t="s">
        <v>87</v>
      </c>
      <c r="L125" s="90"/>
      <c r="M125" s="90"/>
    </row>
    <row r="126" spans="1:13" ht="30" x14ac:dyDescent="0.25">
      <c r="A126" s="13" t="s">
        <v>134</v>
      </c>
      <c r="B126" s="116"/>
      <c r="C126" s="116"/>
      <c r="D126" s="116"/>
      <c r="E126" s="125"/>
      <c r="F126" s="163"/>
      <c r="G126" s="14">
        <v>128315.22</v>
      </c>
      <c r="H126" s="9" t="s">
        <v>139</v>
      </c>
      <c r="I126" s="40"/>
      <c r="J126" s="40"/>
      <c r="K126" s="62" t="s">
        <v>87</v>
      </c>
      <c r="L126" s="90"/>
      <c r="M126" s="90"/>
    </row>
    <row r="127" spans="1:13" ht="34.9" customHeight="1" x14ac:dyDescent="0.25">
      <c r="A127" s="9" t="s">
        <v>135</v>
      </c>
      <c r="B127" s="116"/>
      <c r="C127" s="116"/>
      <c r="D127" s="116"/>
      <c r="E127" s="125"/>
      <c r="F127" s="163"/>
      <c r="G127" s="14">
        <v>61794.1</v>
      </c>
      <c r="H127" s="13" t="s">
        <v>85</v>
      </c>
      <c r="I127" s="40"/>
      <c r="J127" s="40"/>
      <c r="K127" s="62" t="s">
        <v>87</v>
      </c>
      <c r="L127" s="90"/>
      <c r="M127" s="90"/>
    </row>
    <row r="128" spans="1:13" ht="60" x14ac:dyDescent="0.25">
      <c r="A128" s="9" t="s">
        <v>67</v>
      </c>
      <c r="B128" s="116"/>
      <c r="C128" s="116"/>
      <c r="D128" s="116"/>
      <c r="E128" s="125"/>
      <c r="F128" s="87">
        <v>30102</v>
      </c>
      <c r="G128" s="14">
        <v>30101.32</v>
      </c>
      <c r="H128" s="9" t="s">
        <v>121</v>
      </c>
      <c r="I128" s="40"/>
      <c r="J128" s="40"/>
      <c r="K128" s="62" t="s">
        <v>87</v>
      </c>
      <c r="L128" s="90"/>
      <c r="M128" s="90"/>
    </row>
    <row r="129" spans="1:13" ht="78.75" customHeight="1" x14ac:dyDescent="0.25">
      <c r="A129" s="133" t="s">
        <v>68</v>
      </c>
      <c r="B129" s="116"/>
      <c r="C129" s="116"/>
      <c r="D129" s="116"/>
      <c r="E129" s="125"/>
      <c r="F129" s="163">
        <v>2491346</v>
      </c>
      <c r="G129" s="14">
        <v>1108.6300000000001</v>
      </c>
      <c r="H129" s="9" t="s">
        <v>82</v>
      </c>
      <c r="I129" s="40" t="s">
        <v>163</v>
      </c>
      <c r="J129" s="40"/>
      <c r="K129" s="62" t="s">
        <v>83</v>
      </c>
      <c r="L129" s="90"/>
      <c r="M129" s="90"/>
    </row>
    <row r="130" spans="1:13" ht="23.45" customHeight="1" x14ac:dyDescent="0.25">
      <c r="A130" s="133"/>
      <c r="B130" s="116"/>
      <c r="C130" s="116"/>
      <c r="D130" s="116"/>
      <c r="E130" s="125"/>
      <c r="F130" s="163"/>
      <c r="G130" s="14">
        <v>2490236.2999999998</v>
      </c>
      <c r="H130" s="9" t="s">
        <v>86</v>
      </c>
      <c r="I130" s="40"/>
      <c r="J130" s="40"/>
      <c r="K130" s="62" t="s">
        <v>87</v>
      </c>
      <c r="L130" s="90"/>
      <c r="M130" s="90"/>
    </row>
    <row r="131" spans="1:13" ht="45" x14ac:dyDescent="0.25">
      <c r="A131" s="9" t="s">
        <v>69</v>
      </c>
      <c r="B131" s="116"/>
      <c r="C131" s="116"/>
      <c r="D131" s="116"/>
      <c r="E131" s="125"/>
      <c r="F131" s="87">
        <v>163464</v>
      </c>
      <c r="G131" s="14">
        <v>163464</v>
      </c>
      <c r="H131" s="9" t="s">
        <v>63</v>
      </c>
      <c r="I131" s="40"/>
      <c r="J131" s="40"/>
      <c r="K131" s="62" t="s">
        <v>120</v>
      </c>
      <c r="L131" s="90"/>
      <c r="M131" s="90"/>
    </row>
    <row r="132" spans="1:13" ht="17.45" customHeight="1" x14ac:dyDescent="0.25">
      <c r="A132" s="132" t="s">
        <v>70</v>
      </c>
      <c r="B132" s="116"/>
      <c r="C132" s="116"/>
      <c r="D132" s="116"/>
      <c r="E132" s="125"/>
      <c r="F132" s="163">
        <v>39496</v>
      </c>
      <c r="G132" s="162">
        <v>39495.72</v>
      </c>
      <c r="H132" s="19" t="s">
        <v>73</v>
      </c>
      <c r="I132" s="47">
        <f>0.175561837453876*1.21</f>
        <v>0.21242982331918994</v>
      </c>
      <c r="J132" s="54">
        <v>37065.909999999996</v>
      </c>
      <c r="K132" s="112" t="s">
        <v>80</v>
      </c>
      <c r="L132" s="90"/>
      <c r="M132" s="90"/>
    </row>
    <row r="133" spans="1:13" x14ac:dyDescent="0.25">
      <c r="A133" s="132"/>
      <c r="B133" s="116"/>
      <c r="C133" s="116"/>
      <c r="D133" s="116"/>
      <c r="E133" s="125"/>
      <c r="F133" s="163"/>
      <c r="G133" s="162"/>
      <c r="H133" s="19" t="s">
        <v>74</v>
      </c>
      <c r="I133" s="47">
        <v>6.487405714285714</v>
      </c>
      <c r="J133" s="54">
        <v>1750</v>
      </c>
      <c r="K133" s="112"/>
      <c r="L133" s="90"/>
      <c r="M133" s="90"/>
    </row>
    <row r="134" spans="1:13" x14ac:dyDescent="0.25">
      <c r="A134" s="132"/>
      <c r="B134" s="116"/>
      <c r="C134" s="116"/>
      <c r="D134" s="116"/>
      <c r="E134" s="125"/>
      <c r="F134" s="163"/>
      <c r="G134" s="162"/>
      <c r="H134" s="19" t="s">
        <v>75</v>
      </c>
      <c r="I134" s="47">
        <f>0.326054926624738*1.21</f>
        <v>0.39452646121593299</v>
      </c>
      <c r="J134" s="54">
        <v>47700</v>
      </c>
      <c r="K134" s="112"/>
      <c r="L134" s="90"/>
      <c r="M134" s="90"/>
    </row>
    <row r="135" spans="1:13" x14ac:dyDescent="0.25">
      <c r="A135" s="132"/>
      <c r="B135" s="116"/>
      <c r="C135" s="116"/>
      <c r="D135" s="116"/>
      <c r="E135" s="125"/>
      <c r="F135" s="163"/>
      <c r="G135" s="162"/>
      <c r="H135" s="19" t="s">
        <v>76</v>
      </c>
      <c r="I135" s="48">
        <f>1.55*1.21</f>
        <v>1.8754999999999999</v>
      </c>
      <c r="J135" s="54">
        <v>120</v>
      </c>
      <c r="K135" s="112"/>
      <c r="L135" s="90"/>
      <c r="M135" s="90"/>
    </row>
    <row r="136" spans="1:13" x14ac:dyDescent="0.25">
      <c r="A136" s="132"/>
      <c r="B136" s="116"/>
      <c r="C136" s="116"/>
      <c r="D136" s="116"/>
      <c r="E136" s="125"/>
      <c r="F136" s="163"/>
      <c r="G136" s="162"/>
      <c r="H136" s="19" t="s">
        <v>77</v>
      </c>
      <c r="I136" s="48">
        <f>2.4*1.21</f>
        <v>2.9039999999999999</v>
      </c>
      <c r="J136" s="55">
        <v>320</v>
      </c>
      <c r="K136" s="112"/>
      <c r="L136" s="90"/>
      <c r="M136" s="90"/>
    </row>
    <row r="137" spans="1:13" x14ac:dyDescent="0.25">
      <c r="A137" s="132"/>
      <c r="B137" s="116"/>
      <c r="C137" s="116"/>
      <c r="D137" s="116"/>
      <c r="E137" s="125"/>
      <c r="F137" s="163"/>
      <c r="G137" s="162"/>
      <c r="H137" s="19" t="s">
        <v>78</v>
      </c>
      <c r="I137" s="48">
        <f>0.79*1.21</f>
        <v>0.95589999999999997</v>
      </c>
      <c r="J137" s="55">
        <v>100</v>
      </c>
      <c r="K137" s="112"/>
      <c r="L137" s="90"/>
      <c r="M137" s="90"/>
    </row>
    <row r="138" spans="1:13" x14ac:dyDescent="0.25">
      <c r="A138" s="132"/>
      <c r="B138" s="116"/>
      <c r="C138" s="116"/>
      <c r="D138" s="116"/>
      <c r="E138" s="125"/>
      <c r="F138" s="163"/>
      <c r="G138" s="162"/>
      <c r="H138" s="19" t="s">
        <v>79</v>
      </c>
      <c r="I138" s="48">
        <f>0.3306*1.21</f>
        <v>0.40002599999999999</v>
      </c>
      <c r="J138" s="55">
        <v>500</v>
      </c>
      <c r="K138" s="112"/>
      <c r="L138" s="90"/>
      <c r="M138" s="90"/>
    </row>
    <row r="139" spans="1:13" ht="60" x14ac:dyDescent="0.25">
      <c r="A139" s="9" t="s">
        <v>209</v>
      </c>
      <c r="B139" s="116" t="s">
        <v>116</v>
      </c>
      <c r="C139" s="116" t="s">
        <v>89</v>
      </c>
      <c r="D139" s="116" t="s">
        <v>11</v>
      </c>
      <c r="E139" s="125" t="s">
        <v>90</v>
      </c>
      <c r="F139" s="14">
        <v>1186783</v>
      </c>
      <c r="G139" s="14">
        <v>484891.82999999996</v>
      </c>
      <c r="H139" s="9" t="s">
        <v>452</v>
      </c>
      <c r="I139" s="40"/>
      <c r="J139" s="40"/>
      <c r="K139" s="62" t="s">
        <v>156</v>
      </c>
      <c r="L139" s="89"/>
      <c r="M139" s="90"/>
    </row>
    <row r="140" spans="1:13" ht="120" x14ac:dyDescent="0.25">
      <c r="A140" s="9" t="s">
        <v>162</v>
      </c>
      <c r="B140" s="116"/>
      <c r="C140" s="116"/>
      <c r="D140" s="116"/>
      <c r="E140" s="125"/>
      <c r="F140" s="14">
        <v>16270</v>
      </c>
      <c r="G140" s="14">
        <v>16269.25</v>
      </c>
      <c r="H140" s="20" t="s">
        <v>189</v>
      </c>
      <c r="I140" s="80"/>
      <c r="J140" s="80" t="s">
        <v>169</v>
      </c>
      <c r="K140" s="86" t="s">
        <v>156</v>
      </c>
      <c r="L140" s="90"/>
      <c r="M140" s="90"/>
    </row>
    <row r="141" spans="1:13" ht="36" customHeight="1" x14ac:dyDescent="0.25">
      <c r="A141" s="9" t="s">
        <v>266</v>
      </c>
      <c r="B141" s="113" t="s">
        <v>265</v>
      </c>
      <c r="C141" s="113" t="s">
        <v>264</v>
      </c>
      <c r="D141" s="113" t="s">
        <v>11</v>
      </c>
      <c r="E141" s="149" t="s">
        <v>268</v>
      </c>
      <c r="F141" s="14">
        <v>808513</v>
      </c>
      <c r="G141" s="14">
        <v>644570.30000000005</v>
      </c>
      <c r="H141" s="32"/>
      <c r="I141" s="4"/>
      <c r="J141" s="56"/>
      <c r="K141" s="67" t="s">
        <v>413</v>
      </c>
      <c r="L141" s="89"/>
      <c r="M141" s="90"/>
    </row>
    <row r="142" spans="1:13" ht="43.9" customHeight="1" x14ac:dyDescent="0.25">
      <c r="A142" s="9" t="s">
        <v>267</v>
      </c>
      <c r="B142" s="115"/>
      <c r="C142" s="115"/>
      <c r="D142" s="115"/>
      <c r="E142" s="151"/>
      <c r="F142" s="14">
        <v>228400</v>
      </c>
      <c r="G142" s="14"/>
      <c r="H142" s="20"/>
      <c r="I142" s="80"/>
      <c r="J142" s="57"/>
      <c r="K142" s="86"/>
      <c r="L142" s="90"/>
      <c r="M142" s="90"/>
    </row>
    <row r="143" spans="1:13" ht="30.6" customHeight="1" x14ac:dyDescent="0.25">
      <c r="A143" s="33" t="s">
        <v>197</v>
      </c>
      <c r="B143" s="113" t="s">
        <v>203</v>
      </c>
      <c r="C143" s="113" t="s">
        <v>201</v>
      </c>
      <c r="D143" s="113" t="s">
        <v>11</v>
      </c>
      <c r="E143" s="149" t="s">
        <v>202</v>
      </c>
      <c r="F143" s="14">
        <v>51027000</v>
      </c>
      <c r="G143" s="14">
        <v>29035072.670000002</v>
      </c>
      <c r="H143" s="68" t="s">
        <v>215</v>
      </c>
      <c r="I143" s="80"/>
      <c r="K143" s="68" t="s">
        <v>216</v>
      </c>
      <c r="L143" s="90"/>
      <c r="M143" s="90"/>
    </row>
    <row r="144" spans="1:13" ht="30" x14ac:dyDescent="0.25">
      <c r="A144" s="33" t="s">
        <v>198</v>
      </c>
      <c r="B144" s="114"/>
      <c r="C144" s="114"/>
      <c r="D144" s="114"/>
      <c r="E144" s="150"/>
      <c r="F144" s="14">
        <v>640000</v>
      </c>
      <c r="G144" s="14"/>
      <c r="H144" s="20"/>
      <c r="I144" s="80"/>
      <c r="J144" s="80"/>
      <c r="K144" s="86"/>
      <c r="L144" s="90"/>
      <c r="M144" s="90"/>
    </row>
    <row r="145" spans="1:13" ht="21" customHeight="1" x14ac:dyDescent="0.25">
      <c r="A145" s="33" t="s">
        <v>199</v>
      </c>
      <c r="B145" s="114"/>
      <c r="C145" s="114"/>
      <c r="D145" s="114"/>
      <c r="E145" s="150"/>
      <c r="F145" s="14">
        <v>2057</v>
      </c>
      <c r="G145" s="14">
        <v>341.09</v>
      </c>
      <c r="H145" s="68" t="s">
        <v>81</v>
      </c>
      <c r="I145" s="80"/>
      <c r="J145" s="98"/>
      <c r="K145" s="68" t="s">
        <v>87</v>
      </c>
      <c r="L145" s="90"/>
      <c r="M145" s="90"/>
    </row>
    <row r="146" spans="1:13" ht="13.9" customHeight="1" x14ac:dyDescent="0.25">
      <c r="A146" s="33" t="s">
        <v>200</v>
      </c>
      <c r="B146" s="114"/>
      <c r="C146" s="114"/>
      <c r="D146" s="114"/>
      <c r="E146" s="150"/>
      <c r="F146" s="14">
        <v>418500</v>
      </c>
      <c r="G146" s="14">
        <v>2102.8599999999997</v>
      </c>
      <c r="H146" s="68" t="s">
        <v>81</v>
      </c>
      <c r="I146" s="80"/>
      <c r="J146" s="80"/>
      <c r="K146" s="68" t="s">
        <v>156</v>
      </c>
      <c r="L146" s="90"/>
      <c r="M146" s="90"/>
    </row>
    <row r="147" spans="1:13" ht="45" x14ac:dyDescent="0.25">
      <c r="A147" s="33" t="s">
        <v>389</v>
      </c>
      <c r="B147" s="114"/>
      <c r="C147" s="114"/>
      <c r="D147" s="114"/>
      <c r="E147" s="150"/>
      <c r="F147" s="159">
        <v>160146</v>
      </c>
      <c r="G147" s="159">
        <v>65842</v>
      </c>
      <c r="H147" s="20"/>
      <c r="I147" s="80"/>
      <c r="J147" s="80"/>
      <c r="K147" s="86"/>
      <c r="L147" s="90"/>
      <c r="M147" s="90"/>
    </row>
    <row r="148" spans="1:13" ht="35.450000000000003" customHeight="1" x14ac:dyDescent="0.25">
      <c r="A148" s="33" t="s">
        <v>390</v>
      </c>
      <c r="B148" s="114"/>
      <c r="C148" s="114"/>
      <c r="D148" s="114"/>
      <c r="E148" s="150"/>
      <c r="F148" s="160"/>
      <c r="G148" s="160"/>
      <c r="H148" s="20"/>
      <c r="I148" s="80"/>
      <c r="J148" s="80"/>
      <c r="K148" s="112" t="s">
        <v>392</v>
      </c>
      <c r="L148" s="90"/>
      <c r="M148" s="90"/>
    </row>
    <row r="149" spans="1:13" ht="14.45" customHeight="1" x14ac:dyDescent="0.25">
      <c r="A149" s="167" t="s">
        <v>391</v>
      </c>
      <c r="B149" s="114"/>
      <c r="C149" s="114"/>
      <c r="D149" s="114"/>
      <c r="E149" s="150"/>
      <c r="F149" s="160"/>
      <c r="G149" s="160"/>
      <c r="H149" s="29" t="s">
        <v>393</v>
      </c>
      <c r="I149" s="47">
        <v>4</v>
      </c>
      <c r="J149" s="54">
        <v>72</v>
      </c>
      <c r="K149" s="112"/>
      <c r="L149" s="90"/>
      <c r="M149" s="90"/>
    </row>
    <row r="150" spans="1:13" ht="19.149999999999999" customHeight="1" x14ac:dyDescent="0.25">
      <c r="A150" s="168"/>
      <c r="B150" s="115"/>
      <c r="C150" s="115"/>
      <c r="D150" s="115"/>
      <c r="E150" s="151"/>
      <c r="F150" s="161"/>
      <c r="G150" s="161"/>
      <c r="H150" s="29" t="s">
        <v>394</v>
      </c>
      <c r="I150" s="47">
        <v>4</v>
      </c>
      <c r="J150" s="54">
        <v>258</v>
      </c>
      <c r="K150" s="112"/>
      <c r="L150" s="90"/>
      <c r="M150" s="90"/>
    </row>
    <row r="151" spans="1:13" ht="77.25" customHeight="1" x14ac:dyDescent="0.25">
      <c r="A151" s="8" t="s">
        <v>362</v>
      </c>
      <c r="B151" s="109" t="s">
        <v>180</v>
      </c>
      <c r="C151" s="109" t="s">
        <v>183</v>
      </c>
      <c r="D151" s="109" t="s">
        <v>182</v>
      </c>
      <c r="E151" s="120" t="s">
        <v>185</v>
      </c>
      <c r="F151" s="117">
        <v>47040932</v>
      </c>
      <c r="G151" s="14"/>
      <c r="H151" s="8"/>
      <c r="I151" s="40"/>
      <c r="J151" s="40"/>
      <c r="K151" s="62"/>
      <c r="L151" s="90"/>
      <c r="M151" s="90"/>
    </row>
    <row r="152" spans="1:13" ht="82.9" customHeight="1" x14ac:dyDescent="0.25">
      <c r="A152" s="8" t="s">
        <v>363</v>
      </c>
      <c r="B152" s="110"/>
      <c r="C152" s="110"/>
      <c r="D152" s="110"/>
      <c r="E152" s="121"/>
      <c r="F152" s="118"/>
      <c r="G152" s="14">
        <v>108633.28</v>
      </c>
      <c r="H152" s="8" t="s">
        <v>81</v>
      </c>
      <c r="I152" s="40"/>
      <c r="J152" s="40"/>
      <c r="K152" s="62" t="s">
        <v>119</v>
      </c>
      <c r="L152" s="91"/>
      <c r="M152" s="90"/>
    </row>
    <row r="153" spans="1:13" ht="90.75" customHeight="1" x14ac:dyDescent="0.25">
      <c r="A153" s="8" t="s">
        <v>395</v>
      </c>
      <c r="B153" s="110"/>
      <c r="C153" s="110"/>
      <c r="D153" s="110"/>
      <c r="E153" s="121"/>
      <c r="F153" s="118"/>
      <c r="G153" s="14">
        <v>1900836</v>
      </c>
      <c r="H153" s="22"/>
      <c r="I153" s="40"/>
      <c r="J153" s="40"/>
      <c r="K153" s="62" t="s">
        <v>396</v>
      </c>
      <c r="L153" s="90"/>
      <c r="M153" s="90"/>
    </row>
    <row r="154" spans="1:13" ht="90.75" customHeight="1" x14ac:dyDescent="0.25">
      <c r="A154" s="8" t="s">
        <v>453</v>
      </c>
      <c r="B154" s="110"/>
      <c r="C154" s="110"/>
      <c r="D154" s="110"/>
      <c r="E154" s="121"/>
      <c r="F154" s="118"/>
      <c r="G154" s="14">
        <v>2093634</v>
      </c>
      <c r="H154" s="22"/>
      <c r="I154" s="40"/>
      <c r="J154" s="40"/>
      <c r="K154" s="62" t="s">
        <v>396</v>
      </c>
      <c r="L154" s="90"/>
      <c r="M154" s="90"/>
    </row>
    <row r="155" spans="1:13" ht="63.75" customHeight="1" x14ac:dyDescent="0.25">
      <c r="A155" s="8" t="s">
        <v>443</v>
      </c>
      <c r="B155" s="110"/>
      <c r="C155" s="110"/>
      <c r="D155" s="110"/>
      <c r="E155" s="121"/>
      <c r="F155" s="118"/>
      <c r="G155" s="14">
        <v>52222</v>
      </c>
      <c r="H155" s="22"/>
      <c r="I155" s="40"/>
      <c r="J155" s="40"/>
      <c r="K155" s="62" t="s">
        <v>444</v>
      </c>
      <c r="L155" s="90"/>
      <c r="M155" s="90"/>
    </row>
    <row r="156" spans="1:13" ht="61.5" customHeight="1" x14ac:dyDescent="0.25">
      <c r="A156" s="8" t="s">
        <v>451</v>
      </c>
      <c r="B156" s="110"/>
      <c r="C156" s="110"/>
      <c r="D156" s="110"/>
      <c r="E156" s="121"/>
      <c r="F156" s="118"/>
      <c r="G156" s="14">
        <f>32513+18193</f>
        <v>50706</v>
      </c>
      <c r="H156" s="22"/>
      <c r="I156" s="40"/>
      <c r="J156" s="40"/>
      <c r="K156" s="62" t="s">
        <v>444</v>
      </c>
      <c r="L156" s="90"/>
      <c r="M156" s="90"/>
    </row>
    <row r="157" spans="1:13" ht="59.25" customHeight="1" x14ac:dyDescent="0.25">
      <c r="A157" s="8" t="s">
        <v>447</v>
      </c>
      <c r="B157" s="110"/>
      <c r="C157" s="110"/>
      <c r="D157" s="110"/>
      <c r="E157" s="121"/>
      <c r="F157" s="118"/>
      <c r="G157" s="14">
        <v>13881</v>
      </c>
      <c r="H157" s="22"/>
      <c r="I157" s="40"/>
      <c r="J157" s="40"/>
      <c r="K157" s="62" t="s">
        <v>448</v>
      </c>
      <c r="L157" s="90"/>
      <c r="M157" s="90"/>
    </row>
    <row r="158" spans="1:13" ht="63.75" customHeight="1" x14ac:dyDescent="0.25">
      <c r="A158" s="8" t="s">
        <v>454</v>
      </c>
      <c r="B158" s="110"/>
      <c r="C158" s="110"/>
      <c r="D158" s="110"/>
      <c r="E158" s="121"/>
      <c r="F158" s="118"/>
      <c r="G158" s="14">
        <v>6167</v>
      </c>
      <c r="H158" s="22"/>
      <c r="I158" s="40"/>
      <c r="J158" s="40"/>
      <c r="K158" s="62" t="s">
        <v>448</v>
      </c>
      <c r="L158" s="90"/>
      <c r="M158" s="90"/>
    </row>
    <row r="159" spans="1:13" ht="64.5" customHeight="1" x14ac:dyDescent="0.25">
      <c r="A159" s="8" t="s">
        <v>449</v>
      </c>
      <c r="B159" s="110"/>
      <c r="C159" s="110"/>
      <c r="D159" s="110"/>
      <c r="E159" s="121"/>
      <c r="F159" s="119"/>
      <c r="G159" s="14">
        <f>12256+10978.58</f>
        <v>23234.58</v>
      </c>
      <c r="H159" s="22"/>
      <c r="I159" s="40"/>
      <c r="J159" s="40"/>
      <c r="K159" s="62" t="s">
        <v>409</v>
      </c>
      <c r="L159" s="90"/>
      <c r="M159" s="90"/>
    </row>
    <row r="160" spans="1:13" ht="96" customHeight="1" x14ac:dyDescent="0.25">
      <c r="A160" s="8" t="s">
        <v>181</v>
      </c>
      <c r="B160" s="110"/>
      <c r="C160" s="110"/>
      <c r="D160" s="110"/>
      <c r="E160" s="121"/>
      <c r="F160" s="117">
        <v>7609863</v>
      </c>
      <c r="G160" s="14"/>
      <c r="H160" s="8"/>
      <c r="I160" s="40"/>
      <c r="J160" s="40"/>
      <c r="K160" s="62"/>
      <c r="L160" s="90"/>
      <c r="M160" s="90"/>
    </row>
    <row r="161" spans="1:13" ht="110.25" customHeight="1" x14ac:dyDescent="0.25">
      <c r="A161" s="8" t="s">
        <v>374</v>
      </c>
      <c r="B161" s="110"/>
      <c r="C161" s="110"/>
      <c r="D161" s="110"/>
      <c r="E161" s="121"/>
      <c r="F161" s="118"/>
      <c r="G161" s="14">
        <v>205778</v>
      </c>
      <c r="H161" s="8"/>
      <c r="I161" s="40"/>
      <c r="J161" s="40"/>
      <c r="K161" s="62" t="s">
        <v>64</v>
      </c>
      <c r="L161" s="90"/>
      <c r="M161" s="90"/>
    </row>
    <row r="162" spans="1:13" ht="54" customHeight="1" x14ac:dyDescent="0.25">
      <c r="A162" s="8" t="s">
        <v>380</v>
      </c>
      <c r="B162" s="110"/>
      <c r="C162" s="110"/>
      <c r="D162" s="110"/>
      <c r="E162" s="121"/>
      <c r="F162" s="118"/>
      <c r="G162" s="14">
        <v>143968</v>
      </c>
      <c r="H162" s="8"/>
      <c r="I162" s="40"/>
      <c r="J162" s="40"/>
      <c r="K162" s="62" t="s">
        <v>64</v>
      </c>
      <c r="L162" s="90"/>
      <c r="M162" s="90"/>
    </row>
    <row r="163" spans="1:13" ht="49.9" customHeight="1" x14ac:dyDescent="0.25">
      <c r="A163" s="8" t="s">
        <v>381</v>
      </c>
      <c r="B163" s="110"/>
      <c r="C163" s="110"/>
      <c r="D163" s="110"/>
      <c r="E163" s="121"/>
      <c r="F163" s="118"/>
      <c r="G163" s="14">
        <v>160783</v>
      </c>
      <c r="H163" s="8"/>
      <c r="I163" s="40"/>
      <c r="J163" s="40"/>
      <c r="K163" s="62" t="s">
        <v>64</v>
      </c>
      <c r="L163" s="90"/>
      <c r="M163" s="90"/>
    </row>
    <row r="164" spans="1:13" ht="45.75" customHeight="1" x14ac:dyDescent="0.25">
      <c r="A164" s="8" t="s">
        <v>408</v>
      </c>
      <c r="B164" s="110"/>
      <c r="C164" s="110"/>
      <c r="D164" s="110"/>
      <c r="E164" s="121"/>
      <c r="F164" s="118"/>
      <c r="G164" s="14">
        <v>3845</v>
      </c>
      <c r="H164" s="8"/>
      <c r="I164" s="40"/>
      <c r="J164" s="40"/>
      <c r="K164" s="62" t="s">
        <v>409</v>
      </c>
      <c r="L164" s="90"/>
      <c r="M164" s="90"/>
    </row>
    <row r="165" spans="1:13" ht="45.75" customHeight="1" x14ac:dyDescent="0.25">
      <c r="A165" s="8" t="s">
        <v>398</v>
      </c>
      <c r="B165" s="110"/>
      <c r="C165" s="110"/>
      <c r="D165" s="110"/>
      <c r="E165" s="121"/>
      <c r="F165" s="118"/>
      <c r="G165" s="14">
        <v>158340</v>
      </c>
      <c r="H165" s="8"/>
      <c r="I165" s="40"/>
      <c r="J165" s="40"/>
      <c r="K165" s="62" t="s">
        <v>64</v>
      </c>
      <c r="L165" s="90"/>
      <c r="M165" s="90"/>
    </row>
    <row r="166" spans="1:13" ht="37.15" customHeight="1" x14ac:dyDescent="0.25">
      <c r="A166" s="13" t="s">
        <v>445</v>
      </c>
      <c r="B166" s="110"/>
      <c r="C166" s="110"/>
      <c r="D166" s="110"/>
      <c r="E166" s="121"/>
      <c r="F166" s="118"/>
      <c r="G166" s="14">
        <v>1945255.9799999997</v>
      </c>
      <c r="H166" s="12" t="s">
        <v>63</v>
      </c>
      <c r="I166" s="45"/>
      <c r="J166" s="40"/>
      <c r="K166" s="62" t="s">
        <v>62</v>
      </c>
      <c r="L166" s="90"/>
      <c r="M166" s="90"/>
    </row>
    <row r="167" spans="1:13" ht="40.9" customHeight="1" x14ac:dyDescent="0.25">
      <c r="A167" s="13" t="s">
        <v>446</v>
      </c>
      <c r="B167" s="110"/>
      <c r="C167" s="110"/>
      <c r="D167" s="110"/>
      <c r="E167" s="121"/>
      <c r="F167" s="118"/>
      <c r="G167" s="14">
        <v>2218590.84</v>
      </c>
      <c r="H167" s="12" t="s">
        <v>81</v>
      </c>
      <c r="I167" s="45"/>
      <c r="J167" s="40"/>
      <c r="K167" s="62" t="s">
        <v>119</v>
      </c>
      <c r="L167" s="89"/>
      <c r="M167" s="90"/>
    </row>
    <row r="168" spans="1:13" ht="48.75" customHeight="1" x14ac:dyDescent="0.25">
      <c r="A168" s="13" t="s">
        <v>455</v>
      </c>
      <c r="B168" s="110"/>
      <c r="C168" s="110"/>
      <c r="D168" s="110"/>
      <c r="E168" s="121"/>
      <c r="F168" s="118"/>
      <c r="G168" s="14">
        <v>479</v>
      </c>
      <c r="H168" s="12"/>
      <c r="I168" s="45"/>
      <c r="J168" s="40"/>
      <c r="K168" s="62" t="s">
        <v>456</v>
      </c>
      <c r="L168" s="89"/>
      <c r="M168" s="90"/>
    </row>
    <row r="169" spans="1:13" ht="44.45" customHeight="1" x14ac:dyDescent="0.25">
      <c r="A169" s="13" t="s">
        <v>457</v>
      </c>
      <c r="B169" s="111"/>
      <c r="C169" s="111"/>
      <c r="D169" s="111"/>
      <c r="E169" s="122"/>
      <c r="F169" s="119"/>
      <c r="G169" s="14">
        <f>1021+914.84</f>
        <v>1935.8400000000001</v>
      </c>
      <c r="H169" s="12"/>
      <c r="I169" s="45"/>
      <c r="J169" s="40"/>
      <c r="K169" s="62" t="s">
        <v>409</v>
      </c>
      <c r="L169" s="90"/>
      <c r="M169" s="90"/>
    </row>
    <row r="170" spans="1:13" ht="61.5" customHeight="1" x14ac:dyDescent="0.25">
      <c r="A170" s="8" t="s">
        <v>224</v>
      </c>
      <c r="B170" s="135" t="s">
        <v>204</v>
      </c>
      <c r="C170" s="135" t="s">
        <v>222</v>
      </c>
      <c r="D170" s="135" t="s">
        <v>182</v>
      </c>
      <c r="E170" s="136" t="s">
        <v>223</v>
      </c>
      <c r="F170" s="81">
        <v>2982875</v>
      </c>
      <c r="G170" s="14">
        <v>2982874.33</v>
      </c>
      <c r="H170" s="8" t="s">
        <v>81</v>
      </c>
      <c r="I170" s="40"/>
      <c r="J170" s="40"/>
      <c r="K170" s="62" t="s">
        <v>87</v>
      </c>
      <c r="L170" s="90"/>
      <c r="M170" s="90"/>
    </row>
    <row r="171" spans="1:13" ht="62.25" customHeight="1" x14ac:dyDescent="0.25">
      <c r="A171" s="8" t="s">
        <v>225</v>
      </c>
      <c r="B171" s="135"/>
      <c r="C171" s="135"/>
      <c r="D171" s="135"/>
      <c r="E171" s="136"/>
      <c r="F171" s="81">
        <v>68246</v>
      </c>
      <c r="G171" s="14">
        <v>68246.02</v>
      </c>
      <c r="H171" s="8"/>
      <c r="I171" s="40"/>
      <c r="J171" s="40"/>
      <c r="K171" s="62" t="s">
        <v>196</v>
      </c>
      <c r="L171" s="90"/>
      <c r="M171" s="90"/>
    </row>
    <row r="172" spans="1:13" ht="104.45" customHeight="1" x14ac:dyDescent="0.25">
      <c r="A172" s="8" t="s">
        <v>378</v>
      </c>
      <c r="B172" s="135"/>
      <c r="C172" s="135"/>
      <c r="D172" s="135"/>
      <c r="E172" s="136"/>
      <c r="F172" s="81">
        <v>358845</v>
      </c>
      <c r="G172" s="14">
        <v>358844.1</v>
      </c>
      <c r="H172" s="8"/>
      <c r="I172" s="40"/>
      <c r="J172" s="40"/>
      <c r="K172" s="62" t="s">
        <v>72</v>
      </c>
      <c r="L172" s="90"/>
      <c r="M172" s="90"/>
    </row>
    <row r="173" spans="1:13" ht="46.9" customHeight="1" x14ac:dyDescent="0.25">
      <c r="A173" s="8" t="s">
        <v>379</v>
      </c>
      <c r="B173" s="135"/>
      <c r="C173" s="135"/>
      <c r="D173" s="135"/>
      <c r="E173" s="136"/>
      <c r="F173" s="81">
        <v>253554</v>
      </c>
      <c r="G173" s="14">
        <f>170102+42360</f>
        <v>212462</v>
      </c>
      <c r="H173" s="8"/>
      <c r="I173" s="40"/>
      <c r="J173" s="40"/>
      <c r="K173" s="62"/>
      <c r="L173" s="90"/>
      <c r="M173" s="90"/>
    </row>
    <row r="174" spans="1:13" ht="49.15" customHeight="1" x14ac:dyDescent="0.25">
      <c r="A174" s="33" t="s">
        <v>241</v>
      </c>
      <c r="B174" s="109" t="s">
        <v>259</v>
      </c>
      <c r="C174" s="109" t="s">
        <v>260</v>
      </c>
      <c r="D174" s="109" t="s">
        <v>182</v>
      </c>
      <c r="E174" s="120" t="s">
        <v>261</v>
      </c>
      <c r="F174" s="81">
        <v>4535808</v>
      </c>
      <c r="G174" s="14">
        <v>4535801.32</v>
      </c>
      <c r="H174" s="36" t="s">
        <v>238</v>
      </c>
      <c r="I174" s="40"/>
      <c r="J174" s="40"/>
      <c r="K174" s="62" t="s">
        <v>87</v>
      </c>
      <c r="L174" s="90"/>
      <c r="M174" s="90"/>
    </row>
    <row r="175" spans="1:13" ht="46.5" customHeight="1" x14ac:dyDescent="0.25">
      <c r="A175" s="33" t="s">
        <v>242</v>
      </c>
      <c r="B175" s="110"/>
      <c r="C175" s="110"/>
      <c r="D175" s="110"/>
      <c r="E175" s="121"/>
      <c r="F175" s="117">
        <v>2757850</v>
      </c>
      <c r="G175" s="14"/>
      <c r="H175" s="8"/>
      <c r="I175" s="40"/>
      <c r="J175" s="40"/>
      <c r="K175" s="62"/>
      <c r="L175" s="90"/>
      <c r="M175" s="90"/>
    </row>
    <row r="176" spans="1:13" ht="33.6" customHeight="1" x14ac:dyDescent="0.25">
      <c r="A176" s="3" t="s">
        <v>243</v>
      </c>
      <c r="B176" s="110"/>
      <c r="C176" s="110"/>
      <c r="D176" s="110"/>
      <c r="E176" s="121"/>
      <c r="F176" s="118"/>
      <c r="G176" s="14">
        <v>1390091.28</v>
      </c>
      <c r="H176" s="34" t="s">
        <v>86</v>
      </c>
      <c r="I176" s="40"/>
      <c r="J176" s="40"/>
      <c r="K176" s="68" t="s">
        <v>87</v>
      </c>
      <c r="L176" s="90"/>
      <c r="M176" s="90"/>
    </row>
    <row r="177" spans="1:13" ht="28.9" customHeight="1" x14ac:dyDescent="0.25">
      <c r="A177" s="3" t="s">
        <v>244</v>
      </c>
      <c r="B177" s="110"/>
      <c r="C177" s="110"/>
      <c r="D177" s="110"/>
      <c r="E177" s="121"/>
      <c r="F177" s="118"/>
      <c r="G177" s="14">
        <v>1261505.93</v>
      </c>
      <c r="H177" s="34" t="s">
        <v>86</v>
      </c>
      <c r="I177" s="40"/>
      <c r="J177" s="40"/>
      <c r="K177" s="68" t="s">
        <v>87</v>
      </c>
      <c r="L177" s="90"/>
      <c r="M177" s="90"/>
    </row>
    <row r="178" spans="1:13" ht="28.15" customHeight="1" x14ac:dyDescent="0.25">
      <c r="A178" s="3" t="s">
        <v>245</v>
      </c>
      <c r="B178" s="110"/>
      <c r="C178" s="110"/>
      <c r="D178" s="110"/>
      <c r="E178" s="121"/>
      <c r="F178" s="118"/>
      <c r="G178" s="14">
        <v>10199.74</v>
      </c>
      <c r="H178" s="34" t="s">
        <v>86</v>
      </c>
      <c r="I178" s="40"/>
      <c r="J178" s="40"/>
      <c r="K178" s="68" t="s">
        <v>87</v>
      </c>
      <c r="L178" s="90"/>
      <c r="M178" s="90"/>
    </row>
    <row r="179" spans="1:13" ht="27.6" customHeight="1" x14ac:dyDescent="0.25">
      <c r="A179" s="3" t="s">
        <v>246</v>
      </c>
      <c r="B179" s="110"/>
      <c r="C179" s="110"/>
      <c r="D179" s="110"/>
      <c r="E179" s="121"/>
      <c r="F179" s="118"/>
      <c r="G179" s="14">
        <v>8708.7799999999988</v>
      </c>
      <c r="H179" s="34" t="s">
        <v>86</v>
      </c>
      <c r="I179" s="40"/>
      <c r="J179" s="40"/>
      <c r="K179" s="68" t="s">
        <v>87</v>
      </c>
      <c r="L179" s="90"/>
      <c r="M179" s="90"/>
    </row>
    <row r="180" spans="1:13" ht="37.9" customHeight="1" x14ac:dyDescent="0.25">
      <c r="A180" s="3" t="s">
        <v>247</v>
      </c>
      <c r="B180" s="110"/>
      <c r="C180" s="110"/>
      <c r="D180" s="110"/>
      <c r="E180" s="121"/>
      <c r="F180" s="118"/>
      <c r="G180" s="14">
        <v>5664.6900000000005</v>
      </c>
      <c r="H180" s="34" t="s">
        <v>86</v>
      </c>
      <c r="I180" s="40"/>
      <c r="J180" s="40"/>
      <c r="K180" s="68" t="s">
        <v>87</v>
      </c>
      <c r="L180" s="90"/>
      <c r="M180" s="90"/>
    </row>
    <row r="181" spans="1:13" ht="36.6" customHeight="1" x14ac:dyDescent="0.25">
      <c r="A181" s="3" t="s">
        <v>248</v>
      </c>
      <c r="B181" s="110"/>
      <c r="C181" s="110"/>
      <c r="D181" s="110"/>
      <c r="E181" s="121"/>
      <c r="F181" s="118"/>
      <c r="G181" s="14">
        <v>7961.66</v>
      </c>
      <c r="H181" s="34" t="s">
        <v>86</v>
      </c>
      <c r="I181" s="40"/>
      <c r="J181" s="40"/>
      <c r="K181" s="68" t="s">
        <v>87</v>
      </c>
      <c r="L181" s="90"/>
      <c r="M181" s="90"/>
    </row>
    <row r="182" spans="1:13" ht="39.6" customHeight="1" x14ac:dyDescent="0.25">
      <c r="A182" s="3" t="s">
        <v>249</v>
      </c>
      <c r="B182" s="110"/>
      <c r="C182" s="110"/>
      <c r="D182" s="110"/>
      <c r="E182" s="121"/>
      <c r="F182" s="118"/>
      <c r="G182" s="14">
        <v>31878.39</v>
      </c>
      <c r="H182" s="34" t="s">
        <v>86</v>
      </c>
      <c r="I182" s="40"/>
      <c r="J182" s="40"/>
      <c r="K182" s="68" t="s">
        <v>87</v>
      </c>
      <c r="L182" s="90"/>
      <c r="M182" s="90"/>
    </row>
    <row r="183" spans="1:13" ht="45" customHeight="1" x14ac:dyDescent="0.25">
      <c r="A183" s="3" t="s">
        <v>250</v>
      </c>
      <c r="B183" s="110"/>
      <c r="C183" s="110"/>
      <c r="D183" s="110"/>
      <c r="E183" s="121"/>
      <c r="F183" s="119"/>
      <c r="G183" s="14">
        <v>41719.969999999994</v>
      </c>
      <c r="H183" s="34" t="s">
        <v>86</v>
      </c>
      <c r="I183" s="40"/>
      <c r="J183" s="40"/>
      <c r="K183" s="68" t="s">
        <v>87</v>
      </c>
      <c r="L183" s="89"/>
      <c r="M183" s="90"/>
    </row>
    <row r="184" spans="1:13" ht="42.6" customHeight="1" x14ac:dyDescent="0.25">
      <c r="A184" s="33" t="s">
        <v>251</v>
      </c>
      <c r="B184" s="110"/>
      <c r="C184" s="110"/>
      <c r="D184" s="110"/>
      <c r="E184" s="121"/>
      <c r="F184" s="117">
        <v>465262</v>
      </c>
      <c r="G184" s="14"/>
      <c r="H184" s="8"/>
      <c r="I184" s="40"/>
      <c r="J184" s="40"/>
      <c r="K184" s="62"/>
      <c r="L184" s="90"/>
      <c r="M184" s="90"/>
    </row>
    <row r="185" spans="1:13" ht="51.75" customHeight="1" x14ac:dyDescent="0.25">
      <c r="A185" s="99" t="s">
        <v>252</v>
      </c>
      <c r="B185" s="110"/>
      <c r="C185" s="110"/>
      <c r="D185" s="110"/>
      <c r="E185" s="121"/>
      <c r="F185" s="118"/>
      <c r="G185" s="14">
        <v>19454.060000000001</v>
      </c>
      <c r="H185" s="24" t="s">
        <v>81</v>
      </c>
      <c r="I185" s="40"/>
      <c r="J185" s="40"/>
      <c r="K185" s="93" t="s">
        <v>295</v>
      </c>
      <c r="L185" s="90"/>
      <c r="M185" s="90"/>
    </row>
    <row r="186" spans="1:13" ht="40.9" customHeight="1" x14ac:dyDescent="0.25">
      <c r="A186" s="99" t="s">
        <v>253</v>
      </c>
      <c r="B186" s="110"/>
      <c r="C186" s="110"/>
      <c r="D186" s="110"/>
      <c r="E186" s="121"/>
      <c r="F186" s="118"/>
      <c r="G186" s="14">
        <v>19806.239999999998</v>
      </c>
      <c r="H186" s="24" t="s">
        <v>81</v>
      </c>
      <c r="I186" s="40"/>
      <c r="J186" s="40"/>
      <c r="K186" s="93" t="s">
        <v>295</v>
      </c>
      <c r="L186" s="90"/>
      <c r="M186" s="90"/>
    </row>
    <row r="187" spans="1:13" ht="30.6" customHeight="1" x14ac:dyDescent="0.25">
      <c r="A187" s="99" t="s">
        <v>254</v>
      </c>
      <c r="B187" s="110"/>
      <c r="C187" s="110"/>
      <c r="D187" s="110"/>
      <c r="E187" s="121"/>
      <c r="F187" s="118"/>
      <c r="G187" s="14">
        <v>288893.31</v>
      </c>
      <c r="H187" s="24" t="s">
        <v>81</v>
      </c>
      <c r="I187" s="40"/>
      <c r="J187" s="40"/>
      <c r="K187" s="93" t="s">
        <v>295</v>
      </c>
      <c r="L187" s="90"/>
      <c r="M187" s="90"/>
    </row>
    <row r="188" spans="1:13" ht="33.6" customHeight="1" x14ac:dyDescent="0.25">
      <c r="A188" s="99" t="s">
        <v>255</v>
      </c>
      <c r="B188" s="110"/>
      <c r="C188" s="110"/>
      <c r="D188" s="110"/>
      <c r="E188" s="121"/>
      <c r="F188" s="118"/>
      <c r="G188" s="14">
        <v>0</v>
      </c>
      <c r="H188" s="24" t="s">
        <v>81</v>
      </c>
      <c r="I188" s="40"/>
      <c r="J188" s="40"/>
      <c r="K188" s="93" t="s">
        <v>295</v>
      </c>
      <c r="L188" s="90"/>
      <c r="M188" s="90"/>
    </row>
    <row r="189" spans="1:13" ht="27" customHeight="1" x14ac:dyDescent="0.25">
      <c r="A189" s="3" t="s">
        <v>256</v>
      </c>
      <c r="B189" s="110"/>
      <c r="C189" s="110"/>
      <c r="D189" s="110"/>
      <c r="E189" s="121"/>
      <c r="F189" s="118"/>
      <c r="G189" s="14">
        <v>78103.09</v>
      </c>
      <c r="H189" s="24" t="s">
        <v>81</v>
      </c>
      <c r="I189" s="40"/>
      <c r="J189" s="40"/>
      <c r="K189" s="93" t="s">
        <v>295</v>
      </c>
      <c r="L189" s="90"/>
      <c r="M189" s="90"/>
    </row>
    <row r="190" spans="1:13" ht="52.15" customHeight="1" x14ac:dyDescent="0.25">
      <c r="A190" s="3" t="s">
        <v>257</v>
      </c>
      <c r="B190" s="110"/>
      <c r="C190" s="110"/>
      <c r="D190" s="110"/>
      <c r="E190" s="121"/>
      <c r="F190" s="118"/>
      <c r="G190" s="14">
        <v>0</v>
      </c>
      <c r="H190" s="24" t="s">
        <v>81</v>
      </c>
      <c r="I190" s="40"/>
      <c r="J190" s="40"/>
      <c r="K190" s="93" t="s">
        <v>295</v>
      </c>
      <c r="L190" s="90"/>
      <c r="M190" s="90"/>
    </row>
    <row r="191" spans="1:13" ht="31.15" customHeight="1" x14ac:dyDescent="0.25">
      <c r="A191" s="3" t="s">
        <v>258</v>
      </c>
      <c r="B191" s="110"/>
      <c r="C191" s="110"/>
      <c r="D191" s="110"/>
      <c r="E191" s="121"/>
      <c r="F191" s="118"/>
      <c r="G191" s="14">
        <v>7929.3099999999995</v>
      </c>
      <c r="H191" s="24" t="s">
        <v>81</v>
      </c>
      <c r="I191" s="40"/>
      <c r="J191" s="40"/>
      <c r="K191" s="93" t="s">
        <v>295</v>
      </c>
      <c r="L191" s="90"/>
      <c r="M191" s="90"/>
    </row>
    <row r="192" spans="1:13" ht="39.6" customHeight="1" x14ac:dyDescent="0.25">
      <c r="A192" s="32" t="s">
        <v>135</v>
      </c>
      <c r="B192" s="110"/>
      <c r="C192" s="110"/>
      <c r="D192" s="110"/>
      <c r="E192" s="121"/>
      <c r="F192" s="119"/>
      <c r="G192" s="14">
        <v>51033.24</v>
      </c>
      <c r="H192" s="24" t="s">
        <v>81</v>
      </c>
      <c r="I192" s="40"/>
      <c r="J192" s="40"/>
      <c r="K192" s="93" t="s">
        <v>295</v>
      </c>
      <c r="L192" s="90"/>
      <c r="M192" s="90"/>
    </row>
    <row r="193" spans="1:13" ht="57.6" customHeight="1" thickBot="1" x14ac:dyDescent="0.3">
      <c r="A193" s="33" t="s">
        <v>442</v>
      </c>
      <c r="B193" s="110"/>
      <c r="C193" s="110"/>
      <c r="D193" s="110"/>
      <c r="E193" s="121"/>
      <c r="F193" s="81">
        <v>40910</v>
      </c>
      <c r="G193" s="14">
        <v>40908.949999999997</v>
      </c>
      <c r="H193" s="34" t="s">
        <v>82</v>
      </c>
      <c r="I193" s="40" t="s">
        <v>263</v>
      </c>
      <c r="J193" s="40"/>
      <c r="K193" s="62" t="s">
        <v>81</v>
      </c>
      <c r="L193" s="90"/>
      <c r="M193" s="90"/>
    </row>
    <row r="194" spans="1:13" ht="22.15" customHeight="1" x14ac:dyDescent="0.25">
      <c r="A194" s="169" t="s">
        <v>262</v>
      </c>
      <c r="B194" s="110"/>
      <c r="C194" s="110"/>
      <c r="D194" s="110"/>
      <c r="E194" s="121"/>
      <c r="F194" s="117">
        <v>105625</v>
      </c>
      <c r="G194" s="159">
        <v>105625</v>
      </c>
      <c r="H194" s="26" t="s">
        <v>73</v>
      </c>
      <c r="I194" s="49">
        <v>0.22565640000000001</v>
      </c>
      <c r="J194" s="58">
        <v>9099.4</v>
      </c>
      <c r="K194" s="112" t="s">
        <v>80</v>
      </c>
      <c r="L194" s="90"/>
      <c r="M194" s="90"/>
    </row>
    <row r="195" spans="1:13" ht="22.15" customHeight="1" x14ac:dyDescent="0.25">
      <c r="A195" s="170"/>
      <c r="B195" s="110"/>
      <c r="C195" s="110"/>
      <c r="D195" s="110"/>
      <c r="E195" s="121"/>
      <c r="F195" s="118"/>
      <c r="G195" s="160"/>
      <c r="H195" s="27" t="s">
        <v>375</v>
      </c>
      <c r="I195" s="47">
        <v>1.6335</v>
      </c>
      <c r="J195" s="54">
        <v>61000</v>
      </c>
      <c r="K195" s="112"/>
      <c r="L195" s="90"/>
      <c r="M195" s="90"/>
    </row>
    <row r="196" spans="1:13" ht="20.45" customHeight="1" x14ac:dyDescent="0.25">
      <c r="A196" s="170"/>
      <c r="B196" s="110"/>
      <c r="C196" s="110"/>
      <c r="D196" s="110"/>
      <c r="E196" s="121"/>
      <c r="F196" s="118"/>
      <c r="G196" s="160"/>
      <c r="H196" s="27" t="s">
        <v>77</v>
      </c>
      <c r="I196" s="47">
        <v>2.9039999999999999</v>
      </c>
      <c r="J196" s="54">
        <v>406</v>
      </c>
      <c r="K196" s="112"/>
      <c r="L196" s="90"/>
      <c r="M196" s="90"/>
    </row>
    <row r="197" spans="1:13" ht="18.600000000000001" customHeight="1" x14ac:dyDescent="0.25">
      <c r="A197" s="170"/>
      <c r="B197" s="110"/>
      <c r="C197" s="110"/>
      <c r="D197" s="110"/>
      <c r="E197" s="121"/>
      <c r="F197" s="118"/>
      <c r="G197" s="160"/>
      <c r="H197" s="27" t="s">
        <v>376</v>
      </c>
      <c r="I197" s="47">
        <v>32.927999999999997</v>
      </c>
      <c r="J197" s="54">
        <v>10</v>
      </c>
      <c r="K197" s="112"/>
      <c r="L197" s="90"/>
      <c r="M197" s="90"/>
    </row>
    <row r="198" spans="1:13" ht="17.45" customHeight="1" x14ac:dyDescent="0.25">
      <c r="A198" s="170"/>
      <c r="B198" s="110"/>
      <c r="C198" s="110"/>
      <c r="D198" s="110"/>
      <c r="E198" s="121"/>
      <c r="F198" s="118"/>
      <c r="G198" s="160"/>
      <c r="H198" s="27" t="s">
        <v>377</v>
      </c>
      <c r="I198" s="47">
        <v>68.001800000000003</v>
      </c>
      <c r="J198" s="54">
        <v>25</v>
      </c>
      <c r="K198" s="112"/>
      <c r="L198" s="90"/>
      <c r="M198" s="90"/>
    </row>
    <row r="199" spans="1:13" ht="21.6" customHeight="1" thickBot="1" x14ac:dyDescent="0.3">
      <c r="A199" s="171"/>
      <c r="B199" s="111"/>
      <c r="C199" s="111"/>
      <c r="D199" s="111"/>
      <c r="E199" s="122"/>
      <c r="F199" s="119"/>
      <c r="G199" s="161"/>
      <c r="H199" s="28" t="s">
        <v>79</v>
      </c>
      <c r="I199" s="50">
        <v>0.40002599999999999</v>
      </c>
      <c r="J199" s="59">
        <v>1800</v>
      </c>
      <c r="K199" s="112"/>
      <c r="L199" s="90"/>
      <c r="M199" s="90"/>
    </row>
    <row r="200" spans="1:13" ht="30.6" customHeight="1" x14ac:dyDescent="0.25">
      <c r="A200" s="8" t="s">
        <v>234</v>
      </c>
      <c r="B200" s="135" t="s">
        <v>233</v>
      </c>
      <c r="C200" s="135" t="s">
        <v>232</v>
      </c>
      <c r="D200" s="135" t="s">
        <v>182</v>
      </c>
      <c r="E200" s="136" t="s">
        <v>237</v>
      </c>
      <c r="F200" s="81">
        <v>26682</v>
      </c>
      <c r="G200" s="14"/>
      <c r="H200" s="35" t="s">
        <v>238</v>
      </c>
      <c r="I200" s="40"/>
      <c r="J200" s="40"/>
      <c r="K200" s="112" t="s">
        <v>240</v>
      </c>
      <c r="L200" s="90"/>
      <c r="M200" s="90"/>
    </row>
    <row r="201" spans="1:13" ht="32.25" customHeight="1" x14ac:dyDescent="0.25">
      <c r="A201" s="8" t="s">
        <v>235</v>
      </c>
      <c r="B201" s="135"/>
      <c r="C201" s="135"/>
      <c r="D201" s="135"/>
      <c r="E201" s="136"/>
      <c r="F201" s="81">
        <v>411251</v>
      </c>
      <c r="G201" s="14"/>
      <c r="H201" s="35" t="s">
        <v>239</v>
      </c>
      <c r="I201" s="40"/>
      <c r="J201" s="40"/>
      <c r="K201" s="112"/>
      <c r="L201" s="90"/>
      <c r="M201" s="90"/>
    </row>
    <row r="202" spans="1:13" ht="28.15" customHeight="1" x14ac:dyDescent="0.25">
      <c r="A202" s="8" t="s">
        <v>236</v>
      </c>
      <c r="B202" s="135"/>
      <c r="C202" s="135"/>
      <c r="D202" s="135"/>
      <c r="E202" s="136"/>
      <c r="F202" s="81">
        <v>1508199</v>
      </c>
      <c r="G202" s="14"/>
      <c r="H202" s="35" t="s">
        <v>86</v>
      </c>
      <c r="I202" s="40"/>
      <c r="J202" s="40"/>
      <c r="K202" s="112"/>
      <c r="L202" s="90"/>
      <c r="M202" s="90"/>
    </row>
    <row r="203" spans="1:13" ht="34.15" customHeight="1" x14ac:dyDescent="0.25">
      <c r="A203" s="33" t="s">
        <v>271</v>
      </c>
      <c r="B203" s="109" t="s">
        <v>270</v>
      </c>
      <c r="C203" s="109" t="s">
        <v>269</v>
      </c>
      <c r="D203" s="109" t="s">
        <v>182</v>
      </c>
      <c r="E203" s="120" t="s">
        <v>293</v>
      </c>
      <c r="F203" s="137">
        <v>2208432</v>
      </c>
      <c r="G203" s="14"/>
      <c r="H203" s="8"/>
      <c r="I203" s="40"/>
      <c r="J203" s="40"/>
      <c r="K203" s="62"/>
      <c r="L203" s="90"/>
      <c r="M203" s="90"/>
    </row>
    <row r="204" spans="1:13" ht="22.9" customHeight="1" x14ac:dyDescent="0.25">
      <c r="A204" s="33" t="s">
        <v>272</v>
      </c>
      <c r="B204" s="110"/>
      <c r="C204" s="110"/>
      <c r="D204" s="110"/>
      <c r="E204" s="121"/>
      <c r="F204" s="137"/>
      <c r="G204" s="14">
        <v>126161.65000000001</v>
      </c>
      <c r="H204" s="36" t="s">
        <v>238</v>
      </c>
      <c r="I204" s="40"/>
      <c r="J204" s="40"/>
      <c r="K204" s="86" t="s">
        <v>295</v>
      </c>
      <c r="L204" s="90"/>
      <c r="M204" s="90"/>
    </row>
    <row r="205" spans="1:13" ht="24" customHeight="1" x14ac:dyDescent="0.25">
      <c r="A205" s="33" t="s">
        <v>273</v>
      </c>
      <c r="B205" s="110"/>
      <c r="C205" s="110"/>
      <c r="D205" s="110"/>
      <c r="E205" s="121"/>
      <c r="F205" s="137"/>
      <c r="G205" s="14">
        <v>203768.68</v>
      </c>
      <c r="H205" s="36" t="s">
        <v>238</v>
      </c>
      <c r="I205" s="40"/>
      <c r="J205" s="40"/>
      <c r="K205" s="86" t="s">
        <v>295</v>
      </c>
      <c r="L205" s="90"/>
      <c r="M205" s="90"/>
    </row>
    <row r="206" spans="1:13" ht="25.9" customHeight="1" x14ac:dyDescent="0.25">
      <c r="A206" s="33" t="s">
        <v>274</v>
      </c>
      <c r="B206" s="110"/>
      <c r="C206" s="110"/>
      <c r="D206" s="110"/>
      <c r="E206" s="121"/>
      <c r="F206" s="137"/>
      <c r="G206" s="14">
        <v>829770.57000000007</v>
      </c>
      <c r="H206" s="36" t="s">
        <v>238</v>
      </c>
      <c r="I206" s="40"/>
      <c r="J206" s="40"/>
      <c r="K206" s="86" t="s">
        <v>295</v>
      </c>
      <c r="L206" s="90"/>
      <c r="M206" s="90"/>
    </row>
    <row r="207" spans="1:13" ht="22.15" customHeight="1" x14ac:dyDescent="0.25">
      <c r="A207" s="33" t="s">
        <v>275</v>
      </c>
      <c r="B207" s="110"/>
      <c r="C207" s="110"/>
      <c r="D207" s="110"/>
      <c r="E207" s="121"/>
      <c r="F207" s="137"/>
      <c r="G207" s="14">
        <v>30188.05</v>
      </c>
      <c r="H207" s="36" t="s">
        <v>238</v>
      </c>
      <c r="I207" s="40"/>
      <c r="J207" s="40"/>
      <c r="K207" s="86" t="s">
        <v>295</v>
      </c>
      <c r="L207" s="90"/>
      <c r="M207" s="90"/>
    </row>
    <row r="208" spans="1:13" ht="35.450000000000003" customHeight="1" x14ac:dyDescent="0.25">
      <c r="A208" s="33" t="s">
        <v>276</v>
      </c>
      <c r="B208" s="110"/>
      <c r="C208" s="110"/>
      <c r="D208" s="110"/>
      <c r="E208" s="121"/>
      <c r="F208" s="137"/>
      <c r="G208" s="14">
        <v>601436</v>
      </c>
      <c r="H208" s="36" t="s">
        <v>238</v>
      </c>
      <c r="I208" s="40"/>
      <c r="J208" s="40"/>
      <c r="K208" s="86" t="s">
        <v>295</v>
      </c>
      <c r="L208" s="90"/>
      <c r="M208" s="90"/>
    </row>
    <row r="209" spans="1:13" ht="28.9" customHeight="1" x14ac:dyDescent="0.25">
      <c r="A209" s="33" t="s">
        <v>277</v>
      </c>
      <c r="B209" s="110"/>
      <c r="C209" s="110"/>
      <c r="D209" s="110"/>
      <c r="E209" s="121"/>
      <c r="F209" s="137"/>
      <c r="G209" s="14">
        <v>13408</v>
      </c>
      <c r="H209" s="36" t="s">
        <v>238</v>
      </c>
      <c r="I209" s="40"/>
      <c r="J209" s="40"/>
      <c r="K209" s="86" t="s">
        <v>295</v>
      </c>
      <c r="L209" s="90"/>
      <c r="M209" s="90"/>
    </row>
    <row r="210" spans="1:13" ht="25.9" customHeight="1" x14ac:dyDescent="0.25">
      <c r="A210" s="33" t="s">
        <v>278</v>
      </c>
      <c r="B210" s="110"/>
      <c r="C210" s="110"/>
      <c r="D210" s="110"/>
      <c r="E210" s="121"/>
      <c r="F210" s="137"/>
      <c r="G210" s="14">
        <v>3723</v>
      </c>
      <c r="H210" s="36" t="s">
        <v>238</v>
      </c>
      <c r="I210" s="40"/>
      <c r="J210" s="40"/>
      <c r="K210" s="86" t="s">
        <v>295</v>
      </c>
      <c r="L210" s="90"/>
      <c r="M210" s="90"/>
    </row>
    <row r="211" spans="1:13" ht="27" customHeight="1" x14ac:dyDescent="0.25">
      <c r="A211" s="33" t="s">
        <v>279</v>
      </c>
      <c r="B211" s="110"/>
      <c r="C211" s="110"/>
      <c r="D211" s="110"/>
      <c r="E211" s="121"/>
      <c r="F211" s="137"/>
      <c r="G211" s="14">
        <v>1335.54</v>
      </c>
      <c r="H211" s="36" t="s">
        <v>238</v>
      </c>
      <c r="I211" s="40"/>
      <c r="J211" s="40"/>
      <c r="K211" s="86" t="s">
        <v>295</v>
      </c>
      <c r="L211" s="90"/>
      <c r="M211" s="90"/>
    </row>
    <row r="212" spans="1:13" ht="22.9" customHeight="1" x14ac:dyDescent="0.25">
      <c r="A212" s="33" t="s">
        <v>280</v>
      </c>
      <c r="B212" s="110"/>
      <c r="C212" s="110"/>
      <c r="D212" s="110"/>
      <c r="E212" s="121"/>
      <c r="F212" s="137"/>
      <c r="G212" s="14">
        <v>7528.64</v>
      </c>
      <c r="H212" s="36" t="s">
        <v>238</v>
      </c>
      <c r="I212" s="40"/>
      <c r="J212" s="40"/>
      <c r="K212" s="86" t="s">
        <v>295</v>
      </c>
      <c r="L212" s="90"/>
      <c r="M212" s="90"/>
    </row>
    <row r="213" spans="1:13" ht="32.450000000000003" customHeight="1" x14ac:dyDescent="0.25">
      <c r="A213" s="33" t="s">
        <v>281</v>
      </c>
      <c r="B213" s="110"/>
      <c r="C213" s="110"/>
      <c r="D213" s="110"/>
      <c r="E213" s="121"/>
      <c r="F213" s="137"/>
      <c r="G213" s="14">
        <v>45924.789999999994</v>
      </c>
      <c r="H213" s="36" t="s">
        <v>238</v>
      </c>
      <c r="I213" s="40"/>
      <c r="J213" s="40"/>
      <c r="K213" s="86" t="s">
        <v>295</v>
      </c>
      <c r="L213" s="90"/>
      <c r="M213" s="90"/>
    </row>
    <row r="214" spans="1:13" ht="24" customHeight="1" x14ac:dyDescent="0.25">
      <c r="A214" s="33" t="s">
        <v>282</v>
      </c>
      <c r="B214" s="110"/>
      <c r="C214" s="110"/>
      <c r="D214" s="110"/>
      <c r="E214" s="121"/>
      <c r="F214" s="137"/>
      <c r="G214" s="14">
        <v>345182.94</v>
      </c>
      <c r="H214" s="36" t="s">
        <v>238</v>
      </c>
      <c r="I214" s="40"/>
      <c r="J214" s="40"/>
      <c r="K214" s="86" t="s">
        <v>295</v>
      </c>
      <c r="L214" s="90"/>
      <c r="M214" s="90"/>
    </row>
    <row r="215" spans="1:13" ht="34.15" customHeight="1" x14ac:dyDescent="0.25">
      <c r="A215" s="33" t="s">
        <v>283</v>
      </c>
      <c r="B215" s="110"/>
      <c r="C215" s="110"/>
      <c r="D215" s="110"/>
      <c r="E215" s="121"/>
      <c r="F215" s="137">
        <v>1134661</v>
      </c>
      <c r="G215" s="14"/>
      <c r="H215" s="35"/>
      <c r="I215" s="40"/>
      <c r="J215" s="40"/>
      <c r="K215" s="86"/>
      <c r="L215" s="90"/>
      <c r="M215" s="90"/>
    </row>
    <row r="216" spans="1:13" ht="22.9" customHeight="1" x14ac:dyDescent="0.25">
      <c r="A216" s="33" t="s">
        <v>284</v>
      </c>
      <c r="B216" s="110"/>
      <c r="C216" s="110"/>
      <c r="D216" s="110"/>
      <c r="E216" s="121"/>
      <c r="F216" s="137"/>
      <c r="G216" s="14">
        <v>8314.08</v>
      </c>
      <c r="H216" s="35" t="s">
        <v>86</v>
      </c>
      <c r="I216" s="40"/>
      <c r="J216" s="40"/>
      <c r="K216" s="86" t="s">
        <v>87</v>
      </c>
      <c r="L216" s="90"/>
      <c r="M216" s="90"/>
    </row>
    <row r="217" spans="1:13" ht="37.5" customHeight="1" x14ac:dyDescent="0.25">
      <c r="A217" s="33" t="s">
        <v>285</v>
      </c>
      <c r="B217" s="110"/>
      <c r="C217" s="110"/>
      <c r="D217" s="110"/>
      <c r="E217" s="121"/>
      <c r="F217" s="137"/>
      <c r="G217" s="14">
        <v>4628.76</v>
      </c>
      <c r="H217" s="35" t="s">
        <v>86</v>
      </c>
      <c r="I217" s="40"/>
      <c r="J217" s="40"/>
      <c r="K217" s="86" t="s">
        <v>87</v>
      </c>
      <c r="L217" s="90"/>
      <c r="M217" s="90"/>
    </row>
    <row r="218" spans="1:13" ht="42" customHeight="1" x14ac:dyDescent="0.25">
      <c r="A218" s="33" t="s">
        <v>286</v>
      </c>
      <c r="B218" s="110"/>
      <c r="C218" s="110"/>
      <c r="D218" s="110"/>
      <c r="E218" s="121"/>
      <c r="F218" s="137"/>
      <c r="G218" s="14">
        <v>1095536.0900000001</v>
      </c>
      <c r="H218" s="35" t="s">
        <v>86</v>
      </c>
      <c r="I218" s="40"/>
      <c r="J218" s="40"/>
      <c r="K218" s="86" t="s">
        <v>87</v>
      </c>
      <c r="L218" s="89"/>
      <c r="M218" s="90"/>
    </row>
    <row r="219" spans="1:13" ht="57" customHeight="1" x14ac:dyDescent="0.25">
      <c r="A219" s="33" t="s">
        <v>287</v>
      </c>
      <c r="B219" s="110"/>
      <c r="C219" s="110"/>
      <c r="D219" s="110"/>
      <c r="E219" s="121"/>
      <c r="F219" s="137"/>
      <c r="G219" s="14">
        <v>26179.34</v>
      </c>
      <c r="H219" s="35" t="s">
        <v>86</v>
      </c>
      <c r="I219" s="40"/>
      <c r="J219" s="40"/>
      <c r="K219" s="86" t="s">
        <v>87</v>
      </c>
      <c r="L219" s="90"/>
      <c r="M219" s="90"/>
    </row>
    <row r="220" spans="1:13" ht="36" customHeight="1" x14ac:dyDescent="0.25">
      <c r="A220" s="33" t="s">
        <v>288</v>
      </c>
      <c r="B220" s="110"/>
      <c r="C220" s="110"/>
      <c r="D220" s="110"/>
      <c r="E220" s="121"/>
      <c r="F220" s="137">
        <v>160101</v>
      </c>
      <c r="G220" s="14"/>
      <c r="H220" s="35"/>
      <c r="I220" s="40"/>
      <c r="J220" s="40"/>
      <c r="K220" s="86"/>
      <c r="L220" s="90"/>
      <c r="M220" s="90"/>
    </row>
    <row r="221" spans="1:13" ht="25.9" customHeight="1" x14ac:dyDescent="0.25">
      <c r="A221" s="33" t="s">
        <v>289</v>
      </c>
      <c r="B221" s="110"/>
      <c r="C221" s="110"/>
      <c r="D221" s="110"/>
      <c r="E221" s="121"/>
      <c r="F221" s="137"/>
      <c r="G221" s="14">
        <v>25516.62</v>
      </c>
      <c r="H221" s="35" t="s">
        <v>296</v>
      </c>
      <c r="I221" s="40"/>
      <c r="J221" s="40"/>
      <c r="K221" s="86" t="s">
        <v>87</v>
      </c>
      <c r="L221" s="90"/>
      <c r="M221" s="90"/>
    </row>
    <row r="222" spans="1:13" ht="33.6" customHeight="1" x14ac:dyDescent="0.25">
      <c r="A222" s="33" t="s">
        <v>290</v>
      </c>
      <c r="B222" s="110"/>
      <c r="C222" s="110"/>
      <c r="D222" s="110"/>
      <c r="E222" s="121"/>
      <c r="F222" s="137"/>
      <c r="G222" s="14">
        <v>127474.62</v>
      </c>
      <c r="H222" s="35" t="s">
        <v>296</v>
      </c>
      <c r="I222" s="40"/>
      <c r="J222" s="40"/>
      <c r="K222" s="86" t="s">
        <v>87</v>
      </c>
      <c r="L222" s="90"/>
      <c r="M222" s="90"/>
    </row>
    <row r="223" spans="1:13" ht="39" customHeight="1" x14ac:dyDescent="0.25">
      <c r="A223" s="33" t="s">
        <v>291</v>
      </c>
      <c r="B223" s="110"/>
      <c r="C223" s="110"/>
      <c r="D223" s="110"/>
      <c r="E223" s="121"/>
      <c r="F223" s="137"/>
      <c r="G223" s="14">
        <v>7103.07</v>
      </c>
      <c r="H223" s="35" t="s">
        <v>296</v>
      </c>
      <c r="I223" s="40"/>
      <c r="J223" s="40"/>
      <c r="K223" s="86" t="s">
        <v>87</v>
      </c>
      <c r="L223" s="90"/>
      <c r="M223" s="90"/>
    </row>
    <row r="224" spans="1:13" ht="51.75" customHeight="1" x14ac:dyDescent="0.25">
      <c r="A224" s="33" t="s">
        <v>292</v>
      </c>
      <c r="B224" s="110"/>
      <c r="C224" s="110"/>
      <c r="D224" s="110"/>
      <c r="E224" s="121"/>
      <c r="F224" s="74">
        <v>17038</v>
      </c>
      <c r="G224" s="92">
        <v>17036.98</v>
      </c>
      <c r="H224" s="37" t="s">
        <v>82</v>
      </c>
      <c r="I224" s="25" t="s">
        <v>163</v>
      </c>
      <c r="J224" s="25"/>
      <c r="K224" s="86" t="s">
        <v>81</v>
      </c>
      <c r="L224" s="90"/>
      <c r="M224" s="90"/>
    </row>
    <row r="225" spans="1:13" ht="16.149999999999999" customHeight="1" x14ac:dyDescent="0.25">
      <c r="A225" s="169" t="s">
        <v>294</v>
      </c>
      <c r="B225" s="110"/>
      <c r="C225" s="110"/>
      <c r="D225" s="110"/>
      <c r="E225" s="121"/>
      <c r="F225" s="137">
        <v>153590</v>
      </c>
      <c r="G225" s="162">
        <v>153588.59</v>
      </c>
      <c r="H225" s="86" t="s">
        <v>73</v>
      </c>
      <c r="I225" s="47">
        <v>0.20578595058720101</v>
      </c>
      <c r="J225" s="54">
        <v>9168.07</v>
      </c>
      <c r="K225" s="112" t="s">
        <v>80</v>
      </c>
      <c r="L225" s="90"/>
      <c r="M225" s="90"/>
    </row>
    <row r="226" spans="1:13" ht="19.899999999999999" customHeight="1" x14ac:dyDescent="0.25">
      <c r="A226" s="170"/>
      <c r="B226" s="110"/>
      <c r="C226" s="110"/>
      <c r="D226" s="110"/>
      <c r="E226" s="121"/>
      <c r="F226" s="137"/>
      <c r="G226" s="162"/>
      <c r="H226" s="86" t="s">
        <v>76</v>
      </c>
      <c r="I226" s="47">
        <v>4.1451634103019535</v>
      </c>
      <c r="J226" s="54">
        <v>5630</v>
      </c>
      <c r="K226" s="112"/>
      <c r="L226" s="90"/>
      <c r="M226" s="90"/>
    </row>
    <row r="227" spans="1:13" ht="18.600000000000001" customHeight="1" x14ac:dyDescent="0.25">
      <c r="A227" s="170"/>
      <c r="B227" s="110"/>
      <c r="C227" s="110"/>
      <c r="D227" s="110"/>
      <c r="E227" s="121"/>
      <c r="F227" s="137"/>
      <c r="G227" s="162"/>
      <c r="H227" s="86" t="s">
        <v>375</v>
      </c>
      <c r="I227" s="47">
        <v>1.5386105263157894</v>
      </c>
      <c r="J227" s="54">
        <v>19000</v>
      </c>
      <c r="K227" s="112"/>
      <c r="L227" s="90"/>
      <c r="M227" s="90"/>
    </row>
    <row r="228" spans="1:13" ht="15.6" customHeight="1" x14ac:dyDescent="0.25">
      <c r="A228" s="170"/>
      <c r="B228" s="110"/>
      <c r="C228" s="110"/>
      <c r="D228" s="110"/>
      <c r="E228" s="121"/>
      <c r="F228" s="137"/>
      <c r="G228" s="162"/>
      <c r="H228" s="86" t="s">
        <v>386</v>
      </c>
      <c r="I228" s="47">
        <v>9.844802083333333E-2</v>
      </c>
      <c r="J228" s="54">
        <v>96000</v>
      </c>
      <c r="K228" s="112"/>
      <c r="L228" s="90"/>
      <c r="M228" s="90"/>
    </row>
    <row r="229" spans="1:13" ht="19.899999999999999" customHeight="1" x14ac:dyDescent="0.25">
      <c r="A229" s="170"/>
      <c r="B229" s="110"/>
      <c r="C229" s="110"/>
      <c r="D229" s="110"/>
      <c r="E229" s="121"/>
      <c r="F229" s="137"/>
      <c r="G229" s="162"/>
      <c r="H229" s="27" t="s">
        <v>382</v>
      </c>
      <c r="I229" s="47">
        <v>0.12431999999999999</v>
      </c>
      <c r="J229" s="54">
        <v>45000</v>
      </c>
      <c r="K229" s="112"/>
      <c r="L229" s="90"/>
      <c r="M229" s="90"/>
    </row>
    <row r="230" spans="1:13" ht="19.149999999999999" customHeight="1" x14ac:dyDescent="0.25">
      <c r="A230" s="170"/>
      <c r="B230" s="110"/>
      <c r="C230" s="110"/>
      <c r="D230" s="110"/>
      <c r="E230" s="121"/>
      <c r="F230" s="137"/>
      <c r="G230" s="162"/>
      <c r="H230" s="27" t="s">
        <v>383</v>
      </c>
      <c r="I230" s="47">
        <v>0.68232656250000001</v>
      </c>
      <c r="J230" s="54">
        <v>76800</v>
      </c>
      <c r="K230" s="112"/>
      <c r="L230" s="90"/>
      <c r="M230" s="90"/>
    </row>
    <row r="231" spans="1:13" ht="19.149999999999999" customHeight="1" x14ac:dyDescent="0.25">
      <c r="A231" s="170"/>
      <c r="B231" s="110"/>
      <c r="C231" s="110"/>
      <c r="D231" s="110"/>
      <c r="E231" s="121"/>
      <c r="F231" s="137"/>
      <c r="G231" s="162"/>
      <c r="H231" s="27" t="s">
        <v>384</v>
      </c>
      <c r="I231" s="47">
        <v>1.089</v>
      </c>
      <c r="J231" s="54">
        <v>19700</v>
      </c>
      <c r="K231" s="112"/>
      <c r="L231" s="90"/>
      <c r="M231" s="90"/>
    </row>
    <row r="232" spans="1:13" ht="18.600000000000001" customHeight="1" x14ac:dyDescent="0.25">
      <c r="A232" s="170"/>
      <c r="B232" s="110"/>
      <c r="C232" s="110"/>
      <c r="D232" s="110"/>
      <c r="E232" s="121"/>
      <c r="F232" s="137"/>
      <c r="G232" s="162"/>
      <c r="H232" s="27" t="s">
        <v>385</v>
      </c>
      <c r="I232" s="47">
        <v>0.112</v>
      </c>
      <c r="J232" s="54">
        <v>75000</v>
      </c>
      <c r="K232" s="112"/>
      <c r="L232" s="90"/>
      <c r="M232" s="90"/>
    </row>
    <row r="233" spans="1:13" ht="20.45" customHeight="1" x14ac:dyDescent="0.25">
      <c r="A233" s="170"/>
      <c r="B233" s="110"/>
      <c r="C233" s="110"/>
      <c r="D233" s="110"/>
      <c r="E233" s="121"/>
      <c r="F233" s="137"/>
      <c r="G233" s="162"/>
      <c r="H233" s="27" t="s">
        <v>377</v>
      </c>
      <c r="I233" s="47">
        <v>68.001904761904754</v>
      </c>
      <c r="J233" s="54">
        <v>21</v>
      </c>
      <c r="K233" s="112"/>
      <c r="L233" s="90"/>
      <c r="M233" s="90"/>
    </row>
    <row r="234" spans="1:13" ht="18.600000000000001" customHeight="1" x14ac:dyDescent="0.25">
      <c r="A234" s="171"/>
      <c r="B234" s="111"/>
      <c r="C234" s="111"/>
      <c r="D234" s="111"/>
      <c r="E234" s="122"/>
      <c r="F234" s="137"/>
      <c r="G234" s="162"/>
      <c r="H234" s="27" t="s">
        <v>376</v>
      </c>
      <c r="I234" s="47">
        <v>20.081499999999998</v>
      </c>
      <c r="J234" s="54">
        <v>20</v>
      </c>
      <c r="K234" s="112"/>
      <c r="L234" s="90"/>
      <c r="M234" s="90"/>
    </row>
    <row r="235" spans="1:13" ht="93.75" customHeight="1" x14ac:dyDescent="0.25">
      <c r="A235" s="8" t="s">
        <v>298</v>
      </c>
      <c r="B235" s="80" t="s">
        <v>270</v>
      </c>
      <c r="C235" s="80" t="s">
        <v>297</v>
      </c>
      <c r="D235" s="80" t="s">
        <v>182</v>
      </c>
      <c r="E235" s="96" t="s">
        <v>299</v>
      </c>
      <c r="F235" s="81">
        <v>206500</v>
      </c>
      <c r="G235" s="14"/>
      <c r="H235" s="35"/>
      <c r="I235" s="40"/>
      <c r="J235" s="40"/>
      <c r="K235" s="86"/>
      <c r="L235" s="90"/>
      <c r="M235" s="90"/>
    </row>
    <row r="236" spans="1:13" ht="37.9" customHeight="1" x14ac:dyDescent="0.25">
      <c r="A236" s="33" t="s">
        <v>300</v>
      </c>
      <c r="B236" s="109" t="s">
        <v>270</v>
      </c>
      <c r="C236" s="109" t="s">
        <v>323</v>
      </c>
      <c r="D236" s="109" t="s">
        <v>182</v>
      </c>
      <c r="E236" s="120" t="s">
        <v>324</v>
      </c>
      <c r="F236" s="137">
        <v>1951834</v>
      </c>
      <c r="G236" s="14"/>
      <c r="H236" s="35"/>
      <c r="I236" s="40"/>
      <c r="J236" s="40"/>
      <c r="K236" s="86"/>
      <c r="L236" s="90"/>
      <c r="M236" s="90"/>
    </row>
    <row r="237" spans="1:13" ht="24" customHeight="1" x14ac:dyDescent="0.25">
      <c r="A237" s="33" t="s">
        <v>301</v>
      </c>
      <c r="B237" s="110"/>
      <c r="C237" s="110"/>
      <c r="D237" s="110"/>
      <c r="E237" s="121"/>
      <c r="F237" s="137"/>
      <c r="G237" s="14">
        <v>112349.44</v>
      </c>
      <c r="H237" s="35" t="s">
        <v>238</v>
      </c>
      <c r="I237" s="40"/>
      <c r="J237" s="40"/>
      <c r="K237" s="86" t="s">
        <v>87</v>
      </c>
      <c r="L237" s="90"/>
      <c r="M237" s="90"/>
    </row>
    <row r="238" spans="1:13" ht="25.15" customHeight="1" x14ac:dyDescent="0.25">
      <c r="A238" s="33" t="s">
        <v>302</v>
      </c>
      <c r="B238" s="110"/>
      <c r="C238" s="110"/>
      <c r="D238" s="110"/>
      <c r="E238" s="121"/>
      <c r="F238" s="137"/>
      <c r="G238" s="14">
        <v>3264</v>
      </c>
      <c r="H238" s="35" t="s">
        <v>238</v>
      </c>
      <c r="I238" s="40"/>
      <c r="J238" s="40"/>
      <c r="K238" s="86" t="s">
        <v>87</v>
      </c>
      <c r="L238" s="90"/>
      <c r="M238" s="90"/>
    </row>
    <row r="239" spans="1:13" ht="24" customHeight="1" x14ac:dyDescent="0.25">
      <c r="A239" s="33" t="s">
        <v>303</v>
      </c>
      <c r="B239" s="110"/>
      <c r="C239" s="110"/>
      <c r="D239" s="110"/>
      <c r="E239" s="121"/>
      <c r="F239" s="137"/>
      <c r="G239" s="14">
        <v>19305.7</v>
      </c>
      <c r="H239" s="35" t="s">
        <v>238</v>
      </c>
      <c r="I239" s="40"/>
      <c r="J239" s="40"/>
      <c r="K239" s="86" t="s">
        <v>87</v>
      </c>
      <c r="L239" s="90"/>
      <c r="M239" s="90"/>
    </row>
    <row r="240" spans="1:13" ht="35.450000000000003" customHeight="1" x14ac:dyDescent="0.25">
      <c r="A240" s="33" t="s">
        <v>304</v>
      </c>
      <c r="B240" s="110"/>
      <c r="C240" s="110"/>
      <c r="D240" s="110"/>
      <c r="E240" s="121"/>
      <c r="F240" s="137"/>
      <c r="G240" s="14">
        <v>1044.6099999999999</v>
      </c>
      <c r="H240" s="35" t="s">
        <v>238</v>
      </c>
      <c r="I240" s="40"/>
      <c r="J240" s="40"/>
      <c r="K240" s="86" t="s">
        <v>87</v>
      </c>
      <c r="L240" s="90"/>
      <c r="M240" s="90"/>
    </row>
    <row r="241" spans="1:13" ht="25.15" customHeight="1" x14ac:dyDescent="0.25">
      <c r="A241" s="33" t="s">
        <v>280</v>
      </c>
      <c r="B241" s="110"/>
      <c r="C241" s="110"/>
      <c r="D241" s="110"/>
      <c r="E241" s="121"/>
      <c r="F241" s="137"/>
      <c r="G241" s="14">
        <v>4385.92</v>
      </c>
      <c r="H241" s="35" t="s">
        <v>238</v>
      </c>
      <c r="I241" s="40"/>
      <c r="J241" s="40"/>
      <c r="K241" s="86" t="s">
        <v>87</v>
      </c>
      <c r="L241" s="90"/>
      <c r="M241" s="90"/>
    </row>
    <row r="242" spans="1:13" ht="24.6" customHeight="1" x14ac:dyDescent="0.25">
      <c r="A242" s="33" t="s">
        <v>305</v>
      </c>
      <c r="B242" s="110"/>
      <c r="C242" s="110"/>
      <c r="D242" s="110"/>
      <c r="E242" s="121"/>
      <c r="F242" s="137"/>
      <c r="G242" s="14">
        <v>726363.56</v>
      </c>
      <c r="H242" s="35" t="s">
        <v>238</v>
      </c>
      <c r="I242" s="40"/>
      <c r="J242" s="40"/>
      <c r="K242" s="86" t="s">
        <v>87</v>
      </c>
      <c r="L242" s="90"/>
      <c r="M242" s="90"/>
    </row>
    <row r="243" spans="1:13" ht="24" customHeight="1" x14ac:dyDescent="0.25">
      <c r="A243" s="33" t="s">
        <v>306</v>
      </c>
      <c r="B243" s="110"/>
      <c r="C243" s="110"/>
      <c r="D243" s="110"/>
      <c r="E243" s="121"/>
      <c r="F243" s="137"/>
      <c r="G243" s="14">
        <v>32960.699999999997</v>
      </c>
      <c r="H243" s="35" t="s">
        <v>238</v>
      </c>
      <c r="I243" s="40"/>
      <c r="J243" s="40"/>
      <c r="K243" s="86" t="s">
        <v>87</v>
      </c>
      <c r="L243" s="90"/>
      <c r="M243" s="90"/>
    </row>
    <row r="244" spans="1:13" ht="25.9" customHeight="1" x14ac:dyDescent="0.25">
      <c r="A244" s="33" t="s">
        <v>282</v>
      </c>
      <c r="B244" s="110"/>
      <c r="C244" s="110"/>
      <c r="D244" s="110"/>
      <c r="E244" s="121"/>
      <c r="F244" s="137"/>
      <c r="G244" s="14">
        <v>282616.09999999998</v>
      </c>
      <c r="H244" s="35" t="s">
        <v>238</v>
      </c>
      <c r="I244" s="40"/>
      <c r="J244" s="40"/>
      <c r="K244" s="86" t="s">
        <v>87</v>
      </c>
      <c r="L244" s="90"/>
      <c r="M244" s="90"/>
    </row>
    <row r="245" spans="1:13" ht="34.9" customHeight="1" x14ac:dyDescent="0.25">
      <c r="A245" s="33" t="s">
        <v>307</v>
      </c>
      <c r="B245" s="110"/>
      <c r="C245" s="110"/>
      <c r="D245" s="110"/>
      <c r="E245" s="121"/>
      <c r="F245" s="137"/>
      <c r="G245" s="14">
        <v>192745.69</v>
      </c>
      <c r="H245" s="35" t="s">
        <v>238</v>
      </c>
      <c r="I245" s="40"/>
      <c r="J245" s="40"/>
      <c r="K245" s="86" t="s">
        <v>87</v>
      </c>
      <c r="L245" s="90"/>
      <c r="M245" s="90"/>
    </row>
    <row r="246" spans="1:13" ht="27" customHeight="1" x14ac:dyDescent="0.25">
      <c r="A246" s="33" t="s">
        <v>308</v>
      </c>
      <c r="B246" s="110"/>
      <c r="C246" s="110"/>
      <c r="D246" s="110"/>
      <c r="E246" s="121"/>
      <c r="F246" s="137"/>
      <c r="G246" s="14">
        <v>563796</v>
      </c>
      <c r="H246" s="35" t="s">
        <v>238</v>
      </c>
      <c r="I246" s="40"/>
      <c r="J246" s="40"/>
      <c r="K246" s="86" t="s">
        <v>87</v>
      </c>
      <c r="L246" s="90"/>
      <c r="M246" s="90"/>
    </row>
    <row r="247" spans="1:13" ht="24" customHeight="1" x14ac:dyDescent="0.25">
      <c r="A247" s="33" t="s">
        <v>309</v>
      </c>
      <c r="B247" s="110"/>
      <c r="C247" s="110"/>
      <c r="D247" s="110"/>
      <c r="E247" s="121"/>
      <c r="F247" s="137"/>
      <c r="G247" s="14">
        <v>13001</v>
      </c>
      <c r="H247" s="35" t="s">
        <v>238</v>
      </c>
      <c r="I247" s="40"/>
      <c r="J247" s="40"/>
      <c r="K247" s="86" t="s">
        <v>87</v>
      </c>
      <c r="L247" s="90"/>
      <c r="M247" s="90"/>
    </row>
    <row r="248" spans="1:13" ht="36" customHeight="1" x14ac:dyDescent="0.25">
      <c r="A248" s="33" t="s">
        <v>310</v>
      </c>
      <c r="B248" s="110"/>
      <c r="C248" s="110"/>
      <c r="D248" s="110"/>
      <c r="E248" s="121"/>
      <c r="F248" s="137">
        <v>901612</v>
      </c>
      <c r="G248" s="14"/>
      <c r="H248" s="35"/>
      <c r="I248" s="40"/>
      <c r="J248" s="40"/>
      <c r="K248" s="86"/>
      <c r="L248" s="90"/>
      <c r="M248" s="90"/>
    </row>
    <row r="249" spans="1:13" ht="29.45" customHeight="1" x14ac:dyDescent="0.25">
      <c r="A249" s="100" t="s">
        <v>412</v>
      </c>
      <c r="B249" s="110"/>
      <c r="C249" s="110"/>
      <c r="D249" s="110"/>
      <c r="E249" s="121"/>
      <c r="F249" s="137"/>
      <c r="G249" s="14">
        <v>840694.6</v>
      </c>
      <c r="H249" s="38" t="s">
        <v>81</v>
      </c>
      <c r="I249" s="51"/>
      <c r="J249" s="51"/>
      <c r="K249" s="67" t="s">
        <v>81</v>
      </c>
      <c r="L249" s="89"/>
      <c r="M249" s="90"/>
    </row>
    <row r="250" spans="1:13" ht="25.15" customHeight="1" x14ac:dyDescent="0.25">
      <c r="A250" s="33" t="s">
        <v>311</v>
      </c>
      <c r="B250" s="110"/>
      <c r="C250" s="110"/>
      <c r="D250" s="110"/>
      <c r="E250" s="121"/>
      <c r="F250" s="137"/>
      <c r="G250" s="14">
        <v>8967.4499999999989</v>
      </c>
      <c r="H250" s="38" t="s">
        <v>81</v>
      </c>
      <c r="I250" s="52"/>
      <c r="J250" s="52"/>
      <c r="K250" s="67" t="s">
        <v>87</v>
      </c>
      <c r="L250" s="90"/>
      <c r="M250" s="90"/>
    </row>
    <row r="251" spans="1:13" ht="36" customHeight="1" x14ac:dyDescent="0.25">
      <c r="A251" s="33" t="s">
        <v>312</v>
      </c>
      <c r="B251" s="110"/>
      <c r="C251" s="110"/>
      <c r="D251" s="110"/>
      <c r="E251" s="121"/>
      <c r="F251" s="137"/>
      <c r="G251" s="14">
        <v>4980.42</v>
      </c>
      <c r="H251" s="38" t="s">
        <v>81</v>
      </c>
      <c r="I251" s="51"/>
      <c r="J251" s="51"/>
      <c r="K251" s="67" t="s">
        <v>87</v>
      </c>
      <c r="L251" s="90"/>
      <c r="M251" s="90"/>
    </row>
    <row r="252" spans="1:13" ht="33" customHeight="1" x14ac:dyDescent="0.25">
      <c r="A252" s="33" t="s">
        <v>313</v>
      </c>
      <c r="B252" s="110"/>
      <c r="C252" s="110"/>
      <c r="D252" s="110"/>
      <c r="E252" s="121"/>
      <c r="F252" s="137"/>
      <c r="G252" s="14">
        <v>46968.77</v>
      </c>
      <c r="H252" s="38" t="s">
        <v>81</v>
      </c>
      <c r="I252" s="51"/>
      <c r="J252" s="51"/>
      <c r="K252" s="67" t="s">
        <v>87</v>
      </c>
      <c r="L252" s="90"/>
      <c r="M252" s="90"/>
    </row>
    <row r="253" spans="1:13" ht="41.45" customHeight="1" x14ac:dyDescent="0.25">
      <c r="A253" s="33" t="s">
        <v>314</v>
      </c>
      <c r="B253" s="110"/>
      <c r="C253" s="110"/>
      <c r="D253" s="110"/>
      <c r="E253" s="121"/>
      <c r="F253" s="137">
        <v>151540</v>
      </c>
      <c r="G253" s="14"/>
      <c r="H253" s="35"/>
      <c r="I253" s="40"/>
      <c r="J253" s="40"/>
      <c r="K253" s="86"/>
      <c r="L253" s="90"/>
      <c r="M253" s="90"/>
    </row>
    <row r="254" spans="1:13" ht="39" customHeight="1" x14ac:dyDescent="0.25">
      <c r="A254" s="33" t="s">
        <v>315</v>
      </c>
      <c r="B254" s="110"/>
      <c r="C254" s="110"/>
      <c r="D254" s="110"/>
      <c r="E254" s="121"/>
      <c r="F254" s="137"/>
      <c r="G254" s="14">
        <v>25516.62</v>
      </c>
      <c r="H254" s="35" t="s">
        <v>81</v>
      </c>
      <c r="I254" s="40"/>
      <c r="J254" s="40"/>
      <c r="K254" s="86" t="s">
        <v>87</v>
      </c>
      <c r="L254" s="90"/>
      <c r="M254" s="90"/>
    </row>
    <row r="255" spans="1:13" ht="24.6" customHeight="1" x14ac:dyDescent="0.25">
      <c r="A255" s="33" t="s">
        <v>316</v>
      </c>
      <c r="B255" s="110"/>
      <c r="C255" s="110"/>
      <c r="D255" s="110"/>
      <c r="E255" s="121"/>
      <c r="F255" s="137"/>
      <c r="G255" s="14">
        <v>10016.85</v>
      </c>
      <c r="H255" s="35" t="s">
        <v>81</v>
      </c>
      <c r="I255" s="40"/>
      <c r="J255" s="40"/>
      <c r="K255" s="86" t="s">
        <v>87</v>
      </c>
      <c r="L255" s="90"/>
      <c r="M255" s="90"/>
    </row>
    <row r="256" spans="1:13" ht="27.6" customHeight="1" x14ac:dyDescent="0.25">
      <c r="A256" s="33" t="s">
        <v>317</v>
      </c>
      <c r="B256" s="110"/>
      <c r="C256" s="110"/>
      <c r="D256" s="110"/>
      <c r="E256" s="121"/>
      <c r="F256" s="137"/>
      <c r="G256" s="14">
        <v>36629.93</v>
      </c>
      <c r="H256" s="35" t="s">
        <v>81</v>
      </c>
      <c r="I256" s="40"/>
      <c r="J256" s="40"/>
      <c r="K256" s="86" t="s">
        <v>87</v>
      </c>
      <c r="L256" s="90"/>
      <c r="M256" s="90"/>
    </row>
    <row r="257" spans="1:13" ht="33.6" customHeight="1" x14ac:dyDescent="0.25">
      <c r="A257" s="33" t="s">
        <v>318</v>
      </c>
      <c r="B257" s="110"/>
      <c r="C257" s="110"/>
      <c r="D257" s="110"/>
      <c r="E257" s="121"/>
      <c r="F257" s="137"/>
      <c r="G257" s="14">
        <v>5395.39</v>
      </c>
      <c r="H257" s="35" t="s">
        <v>81</v>
      </c>
      <c r="I257" s="40"/>
      <c r="J257" s="40"/>
      <c r="K257" s="86" t="s">
        <v>87</v>
      </c>
      <c r="L257" s="90"/>
      <c r="M257" s="90"/>
    </row>
    <row r="258" spans="1:13" ht="36" customHeight="1" x14ac:dyDescent="0.25">
      <c r="A258" s="33" t="s">
        <v>319</v>
      </c>
      <c r="B258" s="110"/>
      <c r="C258" s="110"/>
      <c r="D258" s="110"/>
      <c r="E258" s="121"/>
      <c r="F258" s="137"/>
      <c r="G258" s="14">
        <v>9818.3700000000008</v>
      </c>
      <c r="H258" s="35" t="s">
        <v>81</v>
      </c>
      <c r="I258" s="40"/>
      <c r="J258" s="40"/>
      <c r="K258" s="86" t="s">
        <v>87</v>
      </c>
      <c r="L258" s="90"/>
      <c r="M258" s="90"/>
    </row>
    <row r="259" spans="1:13" ht="26.45" customHeight="1" x14ac:dyDescent="0.25">
      <c r="A259" s="33" t="s">
        <v>320</v>
      </c>
      <c r="B259" s="110"/>
      <c r="C259" s="110"/>
      <c r="D259" s="110"/>
      <c r="E259" s="121"/>
      <c r="F259" s="137"/>
      <c r="G259" s="14">
        <v>60086.5</v>
      </c>
      <c r="H259" s="35" t="s">
        <v>81</v>
      </c>
      <c r="I259" s="40"/>
      <c r="J259" s="40"/>
      <c r="K259" s="86" t="s">
        <v>87</v>
      </c>
      <c r="L259" s="90"/>
      <c r="M259" s="90"/>
    </row>
    <row r="260" spans="1:13" ht="22.9" customHeight="1" x14ac:dyDescent="0.25">
      <c r="A260" s="33" t="s">
        <v>321</v>
      </c>
      <c r="B260" s="110"/>
      <c r="C260" s="110"/>
      <c r="D260" s="110"/>
      <c r="E260" s="121"/>
      <c r="F260" s="137"/>
      <c r="G260" s="14">
        <v>3944.6</v>
      </c>
      <c r="H260" s="35" t="s">
        <v>81</v>
      </c>
      <c r="I260" s="40"/>
      <c r="J260" s="40"/>
      <c r="K260" s="86" t="s">
        <v>87</v>
      </c>
      <c r="L260" s="90"/>
      <c r="M260" s="90"/>
    </row>
    <row r="261" spans="1:13" ht="23.45" customHeight="1" thickBot="1" x14ac:dyDescent="0.3">
      <c r="A261" s="33" t="s">
        <v>322</v>
      </c>
      <c r="B261" s="110"/>
      <c r="C261" s="110"/>
      <c r="D261" s="110"/>
      <c r="E261" s="121"/>
      <c r="F261" s="137"/>
      <c r="G261" s="14">
        <v>127.38</v>
      </c>
      <c r="H261" s="35" t="s">
        <v>81</v>
      </c>
      <c r="I261" s="40"/>
      <c r="J261" s="40"/>
      <c r="K261" s="86" t="s">
        <v>87</v>
      </c>
      <c r="L261" s="90"/>
      <c r="M261" s="90"/>
    </row>
    <row r="262" spans="1:13" ht="18.600000000000001" customHeight="1" x14ac:dyDescent="0.25">
      <c r="A262" s="169" t="s">
        <v>325</v>
      </c>
      <c r="B262" s="110"/>
      <c r="C262" s="110"/>
      <c r="D262" s="110"/>
      <c r="E262" s="121"/>
      <c r="F262" s="117">
        <v>118823</v>
      </c>
      <c r="G262" s="159">
        <v>118822.15</v>
      </c>
      <c r="H262" s="26" t="s">
        <v>73</v>
      </c>
      <c r="I262" s="49">
        <v>0.34333752922136307</v>
      </c>
      <c r="J262" s="58">
        <v>1668.3</v>
      </c>
      <c r="K262" s="112" t="s">
        <v>80</v>
      </c>
      <c r="L262" s="90"/>
      <c r="M262" s="90"/>
    </row>
    <row r="263" spans="1:13" ht="19.149999999999999" customHeight="1" x14ac:dyDescent="0.25">
      <c r="A263" s="170"/>
      <c r="B263" s="110"/>
      <c r="C263" s="110"/>
      <c r="D263" s="110"/>
      <c r="E263" s="121"/>
      <c r="F263" s="118"/>
      <c r="G263" s="160"/>
      <c r="H263" s="27" t="s">
        <v>385</v>
      </c>
      <c r="I263" s="47">
        <v>0.11195248484848484</v>
      </c>
      <c r="J263" s="54">
        <v>165000</v>
      </c>
      <c r="K263" s="112"/>
      <c r="L263" s="90"/>
      <c r="M263" s="90"/>
    </row>
    <row r="264" spans="1:13" ht="17.45" customHeight="1" x14ac:dyDescent="0.25">
      <c r="A264" s="170"/>
      <c r="B264" s="110"/>
      <c r="C264" s="110"/>
      <c r="D264" s="110"/>
      <c r="E264" s="121"/>
      <c r="F264" s="118"/>
      <c r="G264" s="160"/>
      <c r="H264" s="27" t="s">
        <v>375</v>
      </c>
      <c r="I264" s="47">
        <v>1.5911058394160584</v>
      </c>
      <c r="J264" s="54">
        <v>27400</v>
      </c>
      <c r="K264" s="112"/>
      <c r="L264" s="90"/>
      <c r="M264" s="90"/>
    </row>
    <row r="265" spans="1:13" ht="17.45" customHeight="1" x14ac:dyDescent="0.25">
      <c r="A265" s="170"/>
      <c r="B265" s="110"/>
      <c r="C265" s="110"/>
      <c r="D265" s="110"/>
      <c r="E265" s="121"/>
      <c r="F265" s="118"/>
      <c r="G265" s="160"/>
      <c r="H265" s="27" t="s">
        <v>76</v>
      </c>
      <c r="I265" s="47">
        <v>1.3673</v>
      </c>
      <c r="J265" s="54">
        <v>5000</v>
      </c>
      <c r="K265" s="112"/>
      <c r="L265" s="90"/>
      <c r="M265" s="90"/>
    </row>
    <row r="266" spans="1:13" ht="17.45" customHeight="1" x14ac:dyDescent="0.25">
      <c r="A266" s="170"/>
      <c r="B266" s="110"/>
      <c r="C266" s="110"/>
      <c r="D266" s="110"/>
      <c r="E266" s="121"/>
      <c r="F266" s="118"/>
      <c r="G266" s="160"/>
      <c r="H266" s="27" t="s">
        <v>387</v>
      </c>
      <c r="I266" s="47">
        <v>1.8255999999999999</v>
      </c>
      <c r="J266" s="54">
        <v>1700</v>
      </c>
      <c r="K266" s="112"/>
      <c r="L266" s="90"/>
      <c r="M266" s="90"/>
    </row>
    <row r="267" spans="1:13" ht="16.899999999999999" customHeight="1" x14ac:dyDescent="0.25">
      <c r="A267" s="170"/>
      <c r="B267" s="110"/>
      <c r="C267" s="110"/>
      <c r="D267" s="110"/>
      <c r="E267" s="121"/>
      <c r="F267" s="118"/>
      <c r="G267" s="160"/>
      <c r="H267" s="27" t="s">
        <v>75</v>
      </c>
      <c r="I267" s="47">
        <v>0.54389500000000002</v>
      </c>
      <c r="J267" s="54">
        <v>6000</v>
      </c>
      <c r="K267" s="112"/>
      <c r="L267" s="90"/>
      <c r="M267" s="90"/>
    </row>
    <row r="268" spans="1:13" ht="18.600000000000001" customHeight="1" x14ac:dyDescent="0.25">
      <c r="A268" s="170"/>
      <c r="B268" s="110"/>
      <c r="C268" s="110"/>
      <c r="D268" s="110"/>
      <c r="E268" s="121"/>
      <c r="F268" s="118"/>
      <c r="G268" s="160"/>
      <c r="H268" s="27" t="s">
        <v>383</v>
      </c>
      <c r="I268" s="47">
        <v>0.59412531645569622</v>
      </c>
      <c r="J268" s="54">
        <v>71100</v>
      </c>
      <c r="K268" s="112"/>
      <c r="L268" s="90"/>
      <c r="M268" s="90"/>
    </row>
    <row r="269" spans="1:13" ht="16.149999999999999" customHeight="1" x14ac:dyDescent="0.25">
      <c r="A269" s="171"/>
      <c r="B269" s="111"/>
      <c r="C269" s="111"/>
      <c r="D269" s="111"/>
      <c r="E269" s="122"/>
      <c r="F269" s="119"/>
      <c r="G269" s="161"/>
      <c r="H269" s="29" t="s">
        <v>388</v>
      </c>
      <c r="I269" s="53">
        <v>8.3545454545454554</v>
      </c>
      <c r="J269" s="60">
        <v>88</v>
      </c>
      <c r="K269" s="112"/>
      <c r="L269" s="90"/>
      <c r="M269" s="90"/>
    </row>
    <row r="270" spans="1:13" ht="57.6" customHeight="1" x14ac:dyDescent="0.25">
      <c r="A270" s="67" t="s">
        <v>414</v>
      </c>
      <c r="B270" s="130" t="s">
        <v>270</v>
      </c>
      <c r="C270" s="130" t="s">
        <v>339</v>
      </c>
      <c r="D270" s="130" t="s">
        <v>182</v>
      </c>
      <c r="E270" s="131" t="s">
        <v>338</v>
      </c>
      <c r="F270" s="14">
        <f>27118+27118+27118</f>
        <v>81354</v>
      </c>
      <c r="G270" s="14">
        <v>0</v>
      </c>
      <c r="H270" s="14"/>
      <c r="I270" s="40"/>
      <c r="J270" s="40"/>
      <c r="K270" s="86"/>
      <c r="L270" s="90"/>
      <c r="M270" s="90"/>
    </row>
    <row r="271" spans="1:13" ht="38.450000000000003" customHeight="1" x14ac:dyDescent="0.25">
      <c r="A271" s="67" t="s">
        <v>415</v>
      </c>
      <c r="B271" s="130"/>
      <c r="C271" s="130"/>
      <c r="D271" s="130"/>
      <c r="E271" s="131"/>
      <c r="F271" s="14">
        <v>6777</v>
      </c>
      <c r="G271" s="14">
        <v>0</v>
      </c>
      <c r="H271" s="14"/>
      <c r="I271" s="40"/>
      <c r="J271" s="40"/>
      <c r="K271" s="86"/>
      <c r="L271" s="90"/>
      <c r="M271" s="90"/>
    </row>
    <row r="272" spans="1:13" ht="42" customHeight="1" x14ac:dyDescent="0.25">
      <c r="A272" s="67" t="s">
        <v>416</v>
      </c>
      <c r="B272" s="130"/>
      <c r="C272" s="130"/>
      <c r="D272" s="130"/>
      <c r="E272" s="131"/>
      <c r="F272" s="14">
        <v>370867</v>
      </c>
      <c r="G272" s="14">
        <v>0</v>
      </c>
      <c r="H272" s="14"/>
      <c r="I272" s="40"/>
      <c r="J272" s="40"/>
      <c r="K272" s="86"/>
      <c r="L272" s="90"/>
      <c r="M272" s="90"/>
    </row>
    <row r="273" spans="1:13" ht="57.6" customHeight="1" x14ac:dyDescent="0.25">
      <c r="A273" s="67" t="s">
        <v>417</v>
      </c>
      <c r="B273" s="130"/>
      <c r="C273" s="130"/>
      <c r="D273" s="130"/>
      <c r="E273" s="131"/>
      <c r="F273" s="14">
        <f>1484062+1484062+1484062</f>
        <v>4452186</v>
      </c>
      <c r="G273" s="14">
        <v>0</v>
      </c>
      <c r="H273" s="14"/>
      <c r="I273" s="40"/>
      <c r="J273" s="40"/>
      <c r="K273" s="86"/>
      <c r="L273" s="90"/>
      <c r="M273" s="90"/>
    </row>
    <row r="274" spans="1:13" ht="36" customHeight="1" x14ac:dyDescent="0.25">
      <c r="A274" s="67" t="s">
        <v>418</v>
      </c>
      <c r="B274" s="130"/>
      <c r="C274" s="130"/>
      <c r="D274" s="130"/>
      <c r="E274" s="131"/>
      <c r="F274" s="81">
        <v>12267</v>
      </c>
      <c r="G274" s="14">
        <v>0</v>
      </c>
      <c r="H274" s="14"/>
      <c r="I274" s="40"/>
      <c r="J274" s="40"/>
      <c r="K274" s="86"/>
      <c r="L274" s="90"/>
      <c r="M274" s="90"/>
    </row>
    <row r="275" spans="1:13" ht="51.6" customHeight="1" x14ac:dyDescent="0.25">
      <c r="A275" s="67" t="s">
        <v>419</v>
      </c>
      <c r="B275" s="130"/>
      <c r="C275" s="130"/>
      <c r="D275" s="130"/>
      <c r="E275" s="131"/>
      <c r="F275" s="81">
        <v>468459</v>
      </c>
      <c r="G275" s="14">
        <v>0</v>
      </c>
      <c r="H275" s="14"/>
      <c r="I275" s="40"/>
      <c r="J275" s="40"/>
      <c r="K275" s="86"/>
      <c r="L275" s="90"/>
      <c r="M275" s="90"/>
    </row>
    <row r="276" spans="1:13" ht="83.25" customHeight="1" x14ac:dyDescent="0.25">
      <c r="A276" s="67" t="s">
        <v>420</v>
      </c>
      <c r="B276" s="130"/>
      <c r="C276" s="130"/>
      <c r="D276" s="130"/>
      <c r="E276" s="131"/>
      <c r="F276" s="14">
        <f>5295354+3435213+194013</f>
        <v>8924580</v>
      </c>
      <c r="G276" s="14">
        <v>0</v>
      </c>
      <c r="H276" s="14"/>
      <c r="I276" s="40"/>
      <c r="J276" s="40"/>
      <c r="K276" s="86"/>
      <c r="L276" s="90"/>
      <c r="M276" s="90"/>
    </row>
    <row r="277" spans="1:13" ht="59.25" customHeight="1" x14ac:dyDescent="0.25">
      <c r="A277" s="67" t="s">
        <v>421</v>
      </c>
      <c r="B277" s="130"/>
      <c r="C277" s="130"/>
      <c r="D277" s="130"/>
      <c r="E277" s="131"/>
      <c r="F277" s="14">
        <f>441103+286153+16161</f>
        <v>743417</v>
      </c>
      <c r="G277" s="14">
        <v>0</v>
      </c>
      <c r="H277" s="14"/>
      <c r="I277" s="40"/>
      <c r="J277" s="40"/>
      <c r="K277" s="86"/>
      <c r="L277" s="90"/>
      <c r="M277" s="90"/>
    </row>
    <row r="278" spans="1:13" ht="62.25" customHeight="1" x14ac:dyDescent="0.25">
      <c r="A278" s="8" t="s">
        <v>341</v>
      </c>
      <c r="B278" s="130"/>
      <c r="C278" s="130"/>
      <c r="D278" s="130"/>
      <c r="E278" s="131"/>
      <c r="F278" s="14">
        <f>929598+929598+929598</f>
        <v>2788794</v>
      </c>
      <c r="G278" s="14">
        <v>0</v>
      </c>
      <c r="H278" s="35"/>
      <c r="I278" s="40"/>
      <c r="J278" s="40"/>
      <c r="K278" s="86"/>
      <c r="L278" s="90"/>
      <c r="M278" s="90"/>
    </row>
    <row r="279" spans="1:13" ht="57.6" customHeight="1" x14ac:dyDescent="0.25">
      <c r="A279" s="67" t="s">
        <v>422</v>
      </c>
      <c r="B279" s="130"/>
      <c r="C279" s="130"/>
      <c r="D279" s="130"/>
      <c r="E279" s="131"/>
      <c r="F279" s="14">
        <v>232307</v>
      </c>
      <c r="G279" s="14">
        <v>0</v>
      </c>
      <c r="H279" s="35"/>
      <c r="I279" s="40"/>
      <c r="J279" s="40"/>
      <c r="K279" s="86"/>
      <c r="L279" s="90"/>
      <c r="M279" s="90"/>
    </row>
    <row r="280" spans="1:13" ht="57.6" customHeight="1" x14ac:dyDescent="0.25">
      <c r="A280" s="8" t="s">
        <v>342</v>
      </c>
      <c r="B280" s="130"/>
      <c r="C280" s="130"/>
      <c r="D280" s="130"/>
      <c r="E280" s="131"/>
      <c r="F280" s="14">
        <f>74156+74156+74156</f>
        <v>222468</v>
      </c>
      <c r="G280" s="14">
        <v>0</v>
      </c>
      <c r="H280" s="35"/>
      <c r="I280" s="40"/>
      <c r="J280" s="40"/>
      <c r="K280" s="86"/>
      <c r="L280" s="90"/>
      <c r="M280" s="90"/>
    </row>
    <row r="281" spans="1:13" ht="48.6" customHeight="1" x14ac:dyDescent="0.25">
      <c r="A281" s="67" t="s">
        <v>423</v>
      </c>
      <c r="B281" s="130"/>
      <c r="C281" s="130"/>
      <c r="D281" s="130"/>
      <c r="E281" s="131"/>
      <c r="F281" s="14">
        <v>18532</v>
      </c>
      <c r="G281" s="14">
        <v>0</v>
      </c>
      <c r="H281" s="35"/>
      <c r="I281" s="40"/>
      <c r="J281" s="40"/>
      <c r="K281" s="86"/>
      <c r="L281" s="90"/>
      <c r="M281" s="90"/>
    </row>
    <row r="282" spans="1:13" ht="63.75" customHeight="1" x14ac:dyDescent="0.25">
      <c r="A282" s="8" t="s">
        <v>343</v>
      </c>
      <c r="B282" s="130"/>
      <c r="C282" s="130"/>
      <c r="D282" s="130"/>
      <c r="E282" s="131"/>
      <c r="F282" s="14">
        <f>8465+8465+8465</f>
        <v>25395</v>
      </c>
      <c r="G282" s="14">
        <v>0</v>
      </c>
      <c r="H282" s="35"/>
      <c r="I282" s="40"/>
      <c r="J282" s="40"/>
      <c r="K282" s="86"/>
      <c r="L282" s="90"/>
      <c r="M282" s="90"/>
    </row>
    <row r="283" spans="1:13" ht="47.25" customHeight="1" x14ac:dyDescent="0.25">
      <c r="A283" s="67" t="s">
        <v>424</v>
      </c>
      <c r="B283" s="130"/>
      <c r="C283" s="130"/>
      <c r="D283" s="130"/>
      <c r="E283" s="131"/>
      <c r="F283" s="14">
        <v>2115</v>
      </c>
      <c r="G283" s="14">
        <v>0</v>
      </c>
      <c r="H283" s="35"/>
      <c r="I283" s="40"/>
      <c r="J283" s="40"/>
      <c r="K283" s="86"/>
      <c r="L283" s="90"/>
      <c r="M283" s="90"/>
    </row>
    <row r="284" spans="1:13" ht="68.25" customHeight="1" x14ac:dyDescent="0.25">
      <c r="A284" s="8" t="s">
        <v>344</v>
      </c>
      <c r="B284" s="130"/>
      <c r="C284" s="130"/>
      <c r="D284" s="130"/>
      <c r="E284" s="131"/>
      <c r="F284" s="14">
        <f>4143+4143+4143</f>
        <v>12429</v>
      </c>
      <c r="G284" s="14">
        <v>0</v>
      </c>
      <c r="H284" s="35"/>
      <c r="I284" s="40"/>
      <c r="J284" s="40"/>
      <c r="K284" s="86"/>
      <c r="L284" s="90"/>
      <c r="M284" s="90"/>
    </row>
    <row r="285" spans="1:13" ht="54" customHeight="1" x14ac:dyDescent="0.25">
      <c r="A285" s="67" t="s">
        <v>425</v>
      </c>
      <c r="B285" s="130"/>
      <c r="C285" s="130"/>
      <c r="D285" s="130"/>
      <c r="E285" s="131"/>
      <c r="F285" s="14">
        <v>1035</v>
      </c>
      <c r="G285" s="14">
        <v>0</v>
      </c>
      <c r="H285" s="35"/>
      <c r="I285" s="40"/>
      <c r="J285" s="40"/>
      <c r="K285" s="86"/>
      <c r="L285" s="90"/>
      <c r="M285" s="90"/>
    </row>
    <row r="286" spans="1:13" ht="63.75" customHeight="1" x14ac:dyDescent="0.25">
      <c r="A286" s="8" t="s">
        <v>345</v>
      </c>
      <c r="B286" s="130"/>
      <c r="C286" s="130"/>
      <c r="D286" s="130"/>
      <c r="E286" s="131"/>
      <c r="F286" s="14">
        <f>2147+2147+2147</f>
        <v>6441</v>
      </c>
      <c r="G286" s="14">
        <v>0</v>
      </c>
      <c r="H286" s="35"/>
      <c r="I286" s="40"/>
      <c r="J286" s="40"/>
      <c r="K286" s="86"/>
      <c r="L286" s="90"/>
      <c r="M286" s="90"/>
    </row>
    <row r="287" spans="1:13" ht="56.25" customHeight="1" x14ac:dyDescent="0.25">
      <c r="A287" s="67" t="s">
        <v>426</v>
      </c>
      <c r="B287" s="130"/>
      <c r="C287" s="130"/>
      <c r="D287" s="130"/>
      <c r="E287" s="131"/>
      <c r="F287" s="14">
        <v>537</v>
      </c>
      <c r="G287" s="14">
        <v>0</v>
      </c>
      <c r="H287" s="35"/>
      <c r="I287" s="40"/>
      <c r="J287" s="40"/>
      <c r="K287" s="86"/>
      <c r="L287" s="90"/>
      <c r="M287" s="90"/>
    </row>
    <row r="288" spans="1:13" ht="72.599999999999994" customHeight="1" x14ac:dyDescent="0.25">
      <c r="A288" s="67" t="s">
        <v>346</v>
      </c>
      <c r="B288" s="80" t="s">
        <v>347</v>
      </c>
      <c r="C288" s="81" t="s">
        <v>348</v>
      </c>
      <c r="D288" s="77" t="s">
        <v>182</v>
      </c>
      <c r="E288" s="97" t="s">
        <v>349</v>
      </c>
      <c r="F288" s="14">
        <v>206004</v>
      </c>
      <c r="G288" s="14"/>
      <c r="H288" s="35"/>
      <c r="I288" s="40"/>
      <c r="J288" s="40"/>
      <c r="K288" s="86"/>
      <c r="L288" s="90"/>
      <c r="M288" s="90"/>
    </row>
    <row r="289" spans="1:13" ht="60" customHeight="1" x14ac:dyDescent="0.25">
      <c r="A289" s="8" t="s">
        <v>353</v>
      </c>
      <c r="B289" s="109" t="s">
        <v>352</v>
      </c>
      <c r="C289" s="109" t="s">
        <v>350</v>
      </c>
      <c r="D289" s="109" t="s">
        <v>182</v>
      </c>
      <c r="E289" s="120" t="s">
        <v>351</v>
      </c>
      <c r="F289" s="81">
        <v>1928597</v>
      </c>
      <c r="G289" s="14">
        <v>1928596.21</v>
      </c>
      <c r="H289" s="35" t="s">
        <v>81</v>
      </c>
      <c r="I289" s="40"/>
      <c r="J289" s="40"/>
      <c r="K289" s="86" t="s">
        <v>356</v>
      </c>
      <c r="L289" s="90"/>
      <c r="M289" s="90"/>
    </row>
    <row r="290" spans="1:13" ht="60" customHeight="1" x14ac:dyDescent="0.25">
      <c r="A290" s="8" t="s">
        <v>354</v>
      </c>
      <c r="B290" s="110"/>
      <c r="C290" s="110"/>
      <c r="D290" s="110"/>
      <c r="E290" s="121"/>
      <c r="F290" s="81">
        <v>108281</v>
      </c>
      <c r="G290" s="14"/>
      <c r="H290" s="35"/>
      <c r="I290" s="40"/>
      <c r="J290" s="40"/>
      <c r="K290" s="86" t="s">
        <v>355</v>
      </c>
      <c r="L290" s="90"/>
      <c r="M290" s="90"/>
    </row>
    <row r="291" spans="1:13" ht="157.5" customHeight="1" x14ac:dyDescent="0.25">
      <c r="A291" s="8" t="s">
        <v>357</v>
      </c>
      <c r="B291" s="110"/>
      <c r="C291" s="110"/>
      <c r="D291" s="110"/>
      <c r="E291" s="121"/>
      <c r="F291" s="81">
        <v>220593</v>
      </c>
      <c r="G291" s="14">
        <v>220592</v>
      </c>
      <c r="H291" s="35"/>
      <c r="I291" s="40"/>
      <c r="J291" s="40"/>
      <c r="K291" s="86" t="s">
        <v>397</v>
      </c>
      <c r="L291" s="90"/>
      <c r="M291" s="90"/>
    </row>
    <row r="292" spans="1:13" ht="60" customHeight="1" x14ac:dyDescent="0.25">
      <c r="A292" s="8" t="s">
        <v>358</v>
      </c>
      <c r="B292" s="110"/>
      <c r="C292" s="110"/>
      <c r="D292" s="110"/>
      <c r="E292" s="121"/>
      <c r="F292" s="81">
        <v>143028</v>
      </c>
      <c r="G292" s="14">
        <f>33360+15678+20233+10738</f>
        <v>80009</v>
      </c>
      <c r="H292" s="35"/>
      <c r="I292" s="40"/>
      <c r="J292" s="40"/>
      <c r="K292" s="86" t="s">
        <v>65</v>
      </c>
      <c r="L292" s="90"/>
      <c r="M292" s="90"/>
    </row>
    <row r="293" spans="1:13" ht="47.45" customHeight="1" x14ac:dyDescent="0.25">
      <c r="A293" s="8" t="s">
        <v>359</v>
      </c>
      <c r="B293" s="111"/>
      <c r="C293" s="111"/>
      <c r="D293" s="111"/>
      <c r="E293" s="122"/>
      <c r="F293" s="81">
        <v>3970</v>
      </c>
      <c r="G293" s="14">
        <v>3970</v>
      </c>
      <c r="H293" s="35"/>
      <c r="I293" s="40"/>
      <c r="J293" s="40"/>
      <c r="K293" s="86" t="s">
        <v>450</v>
      </c>
      <c r="L293" s="90"/>
      <c r="M293" s="90"/>
    </row>
    <row r="294" spans="1:13" ht="60" customHeight="1" x14ac:dyDescent="0.25">
      <c r="A294" s="33" t="s">
        <v>369</v>
      </c>
      <c r="B294" s="135" t="s">
        <v>352</v>
      </c>
      <c r="C294" s="135" t="s">
        <v>372</v>
      </c>
      <c r="D294" s="135" t="s">
        <v>182</v>
      </c>
      <c r="E294" s="136" t="s">
        <v>373</v>
      </c>
      <c r="F294" s="166">
        <v>1920454</v>
      </c>
      <c r="G294" s="14"/>
      <c r="H294" s="35"/>
      <c r="I294" s="40"/>
      <c r="J294" s="40"/>
      <c r="K294" s="86"/>
      <c r="L294" s="90"/>
      <c r="M294" s="90"/>
    </row>
    <row r="295" spans="1:13" ht="19.899999999999999" customHeight="1" x14ac:dyDescent="0.25">
      <c r="A295" s="101" t="s">
        <v>301</v>
      </c>
      <c r="B295" s="135"/>
      <c r="C295" s="135"/>
      <c r="D295" s="135"/>
      <c r="E295" s="136"/>
      <c r="F295" s="166"/>
      <c r="G295" s="14"/>
      <c r="H295" s="35"/>
      <c r="I295" s="40"/>
      <c r="J295" s="40"/>
      <c r="K295" s="68" t="s">
        <v>87</v>
      </c>
      <c r="L295" s="90"/>
      <c r="M295" s="90"/>
    </row>
    <row r="296" spans="1:13" ht="21" customHeight="1" x14ac:dyDescent="0.25">
      <c r="A296" s="101" t="s">
        <v>302</v>
      </c>
      <c r="B296" s="135"/>
      <c r="C296" s="135"/>
      <c r="D296" s="135"/>
      <c r="E296" s="136"/>
      <c r="F296" s="166"/>
      <c r="G296" s="14"/>
      <c r="H296" s="35"/>
      <c r="I296" s="40"/>
      <c r="J296" s="40"/>
      <c r="K296" s="68" t="s">
        <v>87</v>
      </c>
      <c r="L296" s="90"/>
      <c r="M296" s="90"/>
    </row>
    <row r="297" spans="1:13" ht="19.149999999999999" customHeight="1" x14ac:dyDescent="0.25">
      <c r="A297" s="101" t="s">
        <v>303</v>
      </c>
      <c r="B297" s="135"/>
      <c r="C297" s="135"/>
      <c r="D297" s="135"/>
      <c r="E297" s="136"/>
      <c r="F297" s="166"/>
      <c r="G297" s="14"/>
      <c r="H297" s="35"/>
      <c r="I297" s="40"/>
      <c r="J297" s="40"/>
      <c r="K297" s="68" t="s">
        <v>87</v>
      </c>
      <c r="L297" s="90"/>
      <c r="M297" s="90"/>
    </row>
    <row r="298" spans="1:13" ht="32.450000000000003" customHeight="1" x14ac:dyDescent="0.25">
      <c r="A298" s="101" t="s">
        <v>304</v>
      </c>
      <c r="B298" s="135"/>
      <c r="C298" s="135"/>
      <c r="D298" s="135"/>
      <c r="E298" s="136"/>
      <c r="F298" s="166"/>
      <c r="G298" s="14"/>
      <c r="H298" s="35"/>
      <c r="I298" s="40"/>
      <c r="J298" s="40"/>
      <c r="K298" s="68" t="s">
        <v>87</v>
      </c>
      <c r="L298" s="90"/>
      <c r="M298" s="90"/>
    </row>
    <row r="299" spans="1:13" ht="22.15" customHeight="1" x14ac:dyDescent="0.25">
      <c r="A299" s="101" t="s">
        <v>280</v>
      </c>
      <c r="B299" s="135"/>
      <c r="C299" s="135"/>
      <c r="D299" s="135"/>
      <c r="E299" s="136"/>
      <c r="F299" s="166"/>
      <c r="G299" s="14"/>
      <c r="H299" s="35"/>
      <c r="I299" s="40"/>
      <c r="J299" s="40"/>
      <c r="K299" s="68" t="s">
        <v>87</v>
      </c>
      <c r="L299" s="90"/>
      <c r="M299" s="90"/>
    </row>
    <row r="300" spans="1:13" ht="22.15" customHeight="1" x14ac:dyDescent="0.25">
      <c r="A300" s="101" t="s">
        <v>305</v>
      </c>
      <c r="B300" s="135"/>
      <c r="C300" s="135"/>
      <c r="D300" s="135"/>
      <c r="E300" s="136"/>
      <c r="F300" s="166"/>
      <c r="G300" s="14"/>
      <c r="H300" s="35"/>
      <c r="I300" s="40"/>
      <c r="J300" s="40"/>
      <c r="K300" s="68" t="s">
        <v>87</v>
      </c>
      <c r="L300" s="90"/>
      <c r="M300" s="90"/>
    </row>
    <row r="301" spans="1:13" ht="22.15" customHeight="1" x14ac:dyDescent="0.25">
      <c r="A301" s="101" t="s">
        <v>306</v>
      </c>
      <c r="B301" s="135"/>
      <c r="C301" s="135"/>
      <c r="D301" s="135"/>
      <c r="E301" s="136"/>
      <c r="F301" s="166"/>
      <c r="G301" s="14"/>
      <c r="H301" s="35"/>
      <c r="I301" s="40"/>
      <c r="J301" s="40"/>
      <c r="K301" s="68" t="s">
        <v>87</v>
      </c>
      <c r="L301" s="90"/>
      <c r="M301" s="90"/>
    </row>
    <row r="302" spans="1:13" ht="21.6" customHeight="1" x14ac:dyDescent="0.25">
      <c r="A302" s="101" t="s">
        <v>282</v>
      </c>
      <c r="B302" s="135"/>
      <c r="C302" s="135"/>
      <c r="D302" s="135"/>
      <c r="E302" s="136"/>
      <c r="F302" s="166"/>
      <c r="G302" s="14"/>
      <c r="H302" s="35"/>
      <c r="I302" s="40"/>
      <c r="J302" s="40"/>
      <c r="K302" s="68" t="s">
        <v>87</v>
      </c>
      <c r="L302" s="90"/>
      <c r="M302" s="90"/>
    </row>
    <row r="303" spans="1:13" ht="37.15" customHeight="1" x14ac:dyDescent="0.25">
      <c r="A303" s="101" t="s">
        <v>307</v>
      </c>
      <c r="B303" s="135"/>
      <c r="C303" s="135"/>
      <c r="D303" s="135"/>
      <c r="E303" s="136"/>
      <c r="F303" s="166"/>
      <c r="G303" s="14"/>
      <c r="H303" s="35"/>
      <c r="I303" s="40"/>
      <c r="J303" s="40"/>
      <c r="K303" s="68" t="s">
        <v>87</v>
      </c>
      <c r="L303" s="90"/>
      <c r="M303" s="90"/>
    </row>
    <row r="304" spans="1:13" ht="26.45" customHeight="1" x14ac:dyDescent="0.25">
      <c r="A304" s="101" t="s">
        <v>308</v>
      </c>
      <c r="B304" s="135"/>
      <c r="C304" s="135"/>
      <c r="D304" s="135"/>
      <c r="E304" s="136"/>
      <c r="F304" s="166"/>
      <c r="G304" s="14"/>
      <c r="H304" s="35"/>
      <c r="I304" s="40"/>
      <c r="J304" s="40"/>
      <c r="K304" s="68" t="s">
        <v>87</v>
      </c>
      <c r="L304" s="90"/>
      <c r="M304" s="90"/>
    </row>
    <row r="305" spans="1:13" ht="24.6" customHeight="1" x14ac:dyDescent="0.25">
      <c r="A305" s="101" t="s">
        <v>309</v>
      </c>
      <c r="B305" s="135"/>
      <c r="C305" s="135"/>
      <c r="D305" s="135"/>
      <c r="E305" s="136"/>
      <c r="F305" s="166"/>
      <c r="G305" s="14"/>
      <c r="H305" s="35"/>
      <c r="I305" s="40"/>
      <c r="J305" s="40"/>
      <c r="K305" s="68" t="s">
        <v>87</v>
      </c>
      <c r="L305" s="90"/>
      <c r="M305" s="90"/>
    </row>
    <row r="306" spans="1:13" ht="37.15" customHeight="1" x14ac:dyDescent="0.25">
      <c r="A306" s="33" t="s">
        <v>370</v>
      </c>
      <c r="B306" s="135"/>
      <c r="C306" s="135"/>
      <c r="D306" s="135"/>
      <c r="E306" s="136"/>
      <c r="F306" s="166">
        <v>729384</v>
      </c>
      <c r="G306" s="14"/>
      <c r="H306" s="35"/>
      <c r="I306" s="40"/>
      <c r="J306" s="40"/>
      <c r="K306" s="86"/>
      <c r="L306" s="90"/>
      <c r="M306" s="90"/>
    </row>
    <row r="307" spans="1:13" ht="29.45" customHeight="1" x14ac:dyDescent="0.25">
      <c r="A307" s="101" t="s">
        <v>412</v>
      </c>
      <c r="B307" s="135"/>
      <c r="C307" s="135"/>
      <c r="D307" s="135"/>
      <c r="E307" s="136"/>
      <c r="F307" s="166"/>
      <c r="G307" s="14">
        <v>684312.11</v>
      </c>
      <c r="H307" s="34" t="s">
        <v>81</v>
      </c>
      <c r="I307" s="40"/>
      <c r="J307" s="40"/>
      <c r="K307" s="68" t="s">
        <v>81</v>
      </c>
      <c r="L307" s="89"/>
      <c r="M307" s="90"/>
    </row>
    <row r="308" spans="1:13" ht="23.45" customHeight="1" x14ac:dyDescent="0.25">
      <c r="A308" s="101" t="s">
        <v>311</v>
      </c>
      <c r="B308" s="135"/>
      <c r="C308" s="135"/>
      <c r="D308" s="135"/>
      <c r="E308" s="136"/>
      <c r="F308" s="166"/>
      <c r="G308" s="14">
        <v>8045.7000000000007</v>
      </c>
      <c r="H308" s="34" t="s">
        <v>81</v>
      </c>
      <c r="I308" s="40"/>
      <c r="J308" s="40"/>
      <c r="K308" s="68" t="s">
        <v>87</v>
      </c>
      <c r="L308" s="89"/>
      <c r="M308" s="90"/>
    </row>
    <row r="309" spans="1:13" ht="37.15" customHeight="1" x14ac:dyDescent="0.25">
      <c r="A309" s="101" t="s">
        <v>312</v>
      </c>
      <c r="B309" s="135"/>
      <c r="C309" s="135"/>
      <c r="D309" s="135"/>
      <c r="E309" s="136"/>
      <c r="F309" s="166"/>
      <c r="G309" s="14">
        <v>3695.0199999999995</v>
      </c>
      <c r="H309" s="34" t="s">
        <v>81</v>
      </c>
      <c r="I309" s="40"/>
      <c r="J309" s="40"/>
      <c r="K309" s="68" t="s">
        <v>87</v>
      </c>
      <c r="L309" s="89"/>
      <c r="M309" s="90"/>
    </row>
    <row r="310" spans="1:13" ht="34.9" customHeight="1" x14ac:dyDescent="0.25">
      <c r="A310" s="101" t="s">
        <v>313</v>
      </c>
      <c r="B310" s="135"/>
      <c r="C310" s="135"/>
      <c r="D310" s="135"/>
      <c r="E310" s="136"/>
      <c r="F310" s="166"/>
      <c r="G310" s="14">
        <v>20728.97</v>
      </c>
      <c r="H310" s="34" t="s">
        <v>81</v>
      </c>
      <c r="I310" s="40"/>
      <c r="J310" s="40"/>
      <c r="K310" s="68" t="s">
        <v>87</v>
      </c>
      <c r="L310" s="89"/>
      <c r="M310" s="90"/>
    </row>
    <row r="311" spans="1:13" ht="35.450000000000003" customHeight="1" x14ac:dyDescent="0.25">
      <c r="A311" s="33" t="s">
        <v>371</v>
      </c>
      <c r="B311" s="135"/>
      <c r="C311" s="135"/>
      <c r="D311" s="135"/>
      <c r="E311" s="136"/>
      <c r="F311" s="166">
        <v>163056</v>
      </c>
      <c r="G311" s="14"/>
      <c r="H311" s="35"/>
      <c r="I311" s="40"/>
      <c r="J311" s="40"/>
      <c r="K311" s="86"/>
      <c r="L311" s="90"/>
      <c r="M311" s="90"/>
    </row>
    <row r="312" spans="1:13" ht="34.15" customHeight="1" x14ac:dyDescent="0.25">
      <c r="A312" s="101" t="s">
        <v>315</v>
      </c>
      <c r="B312" s="135"/>
      <c r="C312" s="135"/>
      <c r="D312" s="135"/>
      <c r="E312" s="136"/>
      <c r="F312" s="166"/>
      <c r="G312" s="14"/>
      <c r="H312" s="35"/>
      <c r="I312" s="40"/>
      <c r="J312" s="40"/>
      <c r="K312" s="68" t="s">
        <v>87</v>
      </c>
      <c r="L312" s="90"/>
      <c r="M312" s="90"/>
    </row>
    <row r="313" spans="1:13" ht="39" customHeight="1" x14ac:dyDescent="0.25">
      <c r="A313" s="101" t="s">
        <v>316</v>
      </c>
      <c r="B313" s="135"/>
      <c r="C313" s="135"/>
      <c r="D313" s="135"/>
      <c r="E313" s="136"/>
      <c r="F313" s="166"/>
      <c r="G313" s="14"/>
      <c r="H313" s="35"/>
      <c r="I313" s="40"/>
      <c r="J313" s="40"/>
      <c r="K313" s="68" t="s">
        <v>87</v>
      </c>
      <c r="L313" s="90"/>
      <c r="M313" s="90"/>
    </row>
    <row r="314" spans="1:13" ht="38.25" customHeight="1" x14ac:dyDescent="0.25">
      <c r="A314" s="101" t="s">
        <v>317</v>
      </c>
      <c r="B314" s="135"/>
      <c r="C314" s="135"/>
      <c r="D314" s="135"/>
      <c r="E314" s="136"/>
      <c r="F314" s="166"/>
      <c r="G314" s="14"/>
      <c r="H314" s="35"/>
      <c r="I314" s="40"/>
      <c r="J314" s="40"/>
      <c r="K314" s="68" t="s">
        <v>87</v>
      </c>
      <c r="L314" s="90"/>
      <c r="M314" s="90"/>
    </row>
    <row r="315" spans="1:13" ht="33.6" customHeight="1" x14ac:dyDescent="0.25">
      <c r="A315" s="101" t="s">
        <v>318</v>
      </c>
      <c r="B315" s="135"/>
      <c r="C315" s="135"/>
      <c r="D315" s="135"/>
      <c r="E315" s="136"/>
      <c r="F315" s="166"/>
      <c r="G315" s="14"/>
      <c r="H315" s="35"/>
      <c r="I315" s="40"/>
      <c r="J315" s="40"/>
      <c r="K315" s="68" t="s">
        <v>87</v>
      </c>
      <c r="L315" s="90"/>
      <c r="M315" s="90"/>
    </row>
    <row r="316" spans="1:13" ht="38.450000000000003" customHeight="1" x14ac:dyDescent="0.25">
      <c r="A316" s="101" t="s">
        <v>319</v>
      </c>
      <c r="B316" s="135"/>
      <c r="C316" s="135"/>
      <c r="D316" s="135"/>
      <c r="E316" s="136"/>
      <c r="F316" s="166"/>
      <c r="G316" s="14"/>
      <c r="H316" s="35"/>
      <c r="I316" s="40"/>
      <c r="J316" s="40"/>
      <c r="K316" s="68" t="s">
        <v>87</v>
      </c>
      <c r="L316" s="90"/>
      <c r="M316" s="90"/>
    </row>
    <row r="317" spans="1:13" ht="25.15" customHeight="1" x14ac:dyDescent="0.25">
      <c r="A317" s="101" t="s">
        <v>320</v>
      </c>
      <c r="B317" s="135"/>
      <c r="C317" s="135"/>
      <c r="D317" s="135"/>
      <c r="E317" s="136"/>
      <c r="F317" s="166"/>
      <c r="G317" s="14"/>
      <c r="H317" s="35"/>
      <c r="I317" s="40"/>
      <c r="J317" s="40"/>
      <c r="K317" s="68" t="s">
        <v>87</v>
      </c>
      <c r="L317" s="90"/>
      <c r="M317" s="90"/>
    </row>
    <row r="318" spans="1:13" ht="20.45" customHeight="1" x14ac:dyDescent="0.25">
      <c r="A318" s="101" t="s">
        <v>321</v>
      </c>
      <c r="B318" s="135"/>
      <c r="C318" s="135"/>
      <c r="D318" s="135"/>
      <c r="E318" s="136"/>
      <c r="F318" s="166"/>
      <c r="G318" s="14"/>
      <c r="H318" s="35"/>
      <c r="I318" s="40"/>
      <c r="J318" s="40"/>
      <c r="K318" s="68" t="s">
        <v>87</v>
      </c>
      <c r="L318" s="90"/>
      <c r="M318" s="90"/>
    </row>
    <row r="319" spans="1:13" ht="22.15" customHeight="1" x14ac:dyDescent="0.25">
      <c r="A319" s="101" t="s">
        <v>322</v>
      </c>
      <c r="B319" s="135"/>
      <c r="C319" s="135"/>
      <c r="D319" s="135"/>
      <c r="E319" s="136"/>
      <c r="F319" s="166"/>
      <c r="G319" s="14"/>
      <c r="H319" s="35"/>
      <c r="I319" s="40"/>
      <c r="J319" s="40"/>
      <c r="K319" s="68" t="s">
        <v>87</v>
      </c>
      <c r="L319" s="90"/>
      <c r="M319" s="90"/>
    </row>
    <row r="320" spans="1:13" ht="102.75" customHeight="1" x14ac:dyDescent="0.25">
      <c r="A320" s="101" t="s">
        <v>477</v>
      </c>
      <c r="B320" s="69" t="s">
        <v>476</v>
      </c>
      <c r="C320" s="69" t="s">
        <v>475</v>
      </c>
      <c r="D320" s="69" t="s">
        <v>182</v>
      </c>
      <c r="E320" s="75" t="s">
        <v>480</v>
      </c>
      <c r="F320" s="102">
        <v>11971</v>
      </c>
      <c r="G320" s="89"/>
      <c r="H320" s="35" t="s">
        <v>478</v>
      </c>
      <c r="I320" s="40"/>
      <c r="J320" s="40" t="s">
        <v>479</v>
      </c>
      <c r="K320" s="68" t="s">
        <v>87</v>
      </c>
      <c r="L320" s="90"/>
      <c r="M320" s="90"/>
    </row>
    <row r="321" spans="1:13" ht="118.5" customHeight="1" x14ac:dyDescent="0.25">
      <c r="A321" s="101" t="s">
        <v>459</v>
      </c>
      <c r="B321" s="109" t="s">
        <v>366</v>
      </c>
      <c r="C321" s="109" t="s">
        <v>458</v>
      </c>
      <c r="D321" s="109" t="s">
        <v>16</v>
      </c>
      <c r="E321" s="120" t="s">
        <v>463</v>
      </c>
      <c r="F321" s="102">
        <v>1211170</v>
      </c>
      <c r="G321" s="108"/>
      <c r="H321" s="35"/>
      <c r="I321" s="40"/>
      <c r="J321" s="40"/>
      <c r="K321" s="68" t="s">
        <v>464</v>
      </c>
      <c r="L321" s="90"/>
      <c r="M321" s="90"/>
    </row>
    <row r="322" spans="1:13" ht="120" customHeight="1" x14ac:dyDescent="0.25">
      <c r="A322" s="101" t="s">
        <v>460</v>
      </c>
      <c r="B322" s="110"/>
      <c r="C322" s="110"/>
      <c r="D322" s="110"/>
      <c r="E322" s="121"/>
      <c r="F322" s="102">
        <v>1225900</v>
      </c>
      <c r="G322" s="14">
        <v>1225900</v>
      </c>
      <c r="H322" s="35"/>
      <c r="I322" s="40"/>
      <c r="J322" s="40"/>
      <c r="K322" s="68" t="s">
        <v>25</v>
      </c>
      <c r="L322" s="90"/>
      <c r="M322" s="90"/>
    </row>
    <row r="323" spans="1:13" ht="125.25" customHeight="1" x14ac:dyDescent="0.25">
      <c r="A323" s="101" t="s">
        <v>461</v>
      </c>
      <c r="B323" s="110"/>
      <c r="C323" s="110"/>
      <c r="D323" s="110"/>
      <c r="E323" s="121"/>
      <c r="F323" s="102">
        <v>417919</v>
      </c>
      <c r="G323" s="14"/>
      <c r="H323" s="35"/>
      <c r="I323" s="40"/>
      <c r="J323" s="40"/>
      <c r="K323" s="68" t="s">
        <v>465</v>
      </c>
      <c r="L323" s="90"/>
      <c r="M323" s="90"/>
    </row>
    <row r="324" spans="1:13" ht="126" customHeight="1" x14ac:dyDescent="0.25">
      <c r="A324" s="101" t="s">
        <v>462</v>
      </c>
      <c r="B324" s="111"/>
      <c r="C324" s="111"/>
      <c r="D324" s="111"/>
      <c r="E324" s="122"/>
      <c r="F324" s="102">
        <v>500000</v>
      </c>
      <c r="G324" s="14"/>
      <c r="H324" s="35"/>
      <c r="I324" s="40"/>
      <c r="J324" s="40"/>
      <c r="K324" s="68" t="s">
        <v>465</v>
      </c>
      <c r="L324" s="90"/>
      <c r="M324" s="90"/>
    </row>
    <row r="325" spans="1:13" ht="73.900000000000006" customHeight="1" x14ac:dyDescent="0.25">
      <c r="A325" s="8" t="s">
        <v>365</v>
      </c>
      <c r="B325" s="80" t="s">
        <v>366</v>
      </c>
      <c r="C325" s="80" t="s">
        <v>364</v>
      </c>
      <c r="D325" s="80" t="s">
        <v>182</v>
      </c>
      <c r="E325" s="96" t="s">
        <v>367</v>
      </c>
      <c r="F325" s="81">
        <v>1758446</v>
      </c>
      <c r="G325" s="14"/>
      <c r="H325" s="35"/>
      <c r="I325" s="40"/>
      <c r="J325" s="40"/>
      <c r="K325" s="86" t="s">
        <v>368</v>
      </c>
      <c r="L325" s="90"/>
      <c r="M325" s="90"/>
    </row>
    <row r="326" spans="1:13" ht="39.6" customHeight="1" x14ac:dyDescent="0.25">
      <c r="A326" s="134" t="s">
        <v>184</v>
      </c>
      <c r="B326" s="134"/>
      <c r="C326" s="134"/>
      <c r="D326" s="134"/>
      <c r="E326" s="134"/>
      <c r="F326" s="134"/>
      <c r="L326" s="90"/>
      <c r="M326" s="90"/>
    </row>
    <row r="327" spans="1:13" ht="45" customHeight="1" x14ac:dyDescent="0.25">
      <c r="A327" s="129" t="s">
        <v>340</v>
      </c>
      <c r="B327" s="129"/>
      <c r="C327" s="129"/>
      <c r="D327" s="129"/>
      <c r="E327" s="129"/>
      <c r="F327" s="129"/>
      <c r="L327" s="90"/>
      <c r="M327" s="90"/>
    </row>
    <row r="330" spans="1:13" x14ac:dyDescent="0.25">
      <c r="G330" s="103"/>
    </row>
    <row r="331" spans="1:13" x14ac:dyDescent="0.25">
      <c r="G331" s="23"/>
    </row>
    <row r="332" spans="1:13" x14ac:dyDescent="0.25">
      <c r="G332" s="103"/>
    </row>
    <row r="333" spans="1:13" x14ac:dyDescent="0.25">
      <c r="G333" s="103"/>
    </row>
    <row r="334" spans="1:13" x14ac:dyDescent="0.25">
      <c r="G334" s="103"/>
    </row>
    <row r="335" spans="1:13" x14ac:dyDescent="0.25">
      <c r="G335" s="103"/>
    </row>
    <row r="336" spans="1:13" x14ac:dyDescent="0.25">
      <c r="G336" s="103"/>
    </row>
    <row r="337" spans="7:7" x14ac:dyDescent="0.25">
      <c r="G337" s="103"/>
    </row>
  </sheetData>
  <mergeCells count="162">
    <mergeCell ref="B321:B324"/>
    <mergeCell ref="C321:C324"/>
    <mergeCell ref="D321:D324"/>
    <mergeCell ref="E321:E324"/>
    <mergeCell ref="A262:A269"/>
    <mergeCell ref="B236:B269"/>
    <mergeCell ref="C236:C269"/>
    <mergeCell ref="D236:D269"/>
    <mergeCell ref="E236:E269"/>
    <mergeCell ref="B294:B319"/>
    <mergeCell ref="C294:C319"/>
    <mergeCell ref="A149:A150"/>
    <mergeCell ref="F147:F150"/>
    <mergeCell ref="G147:G150"/>
    <mergeCell ref="B289:B293"/>
    <mergeCell ref="C289:C293"/>
    <mergeCell ref="D289:D293"/>
    <mergeCell ref="E289:E293"/>
    <mergeCell ref="A225:A234"/>
    <mergeCell ref="G225:G234"/>
    <mergeCell ref="B143:B150"/>
    <mergeCell ref="C143:C150"/>
    <mergeCell ref="D143:D150"/>
    <mergeCell ref="E143:E150"/>
    <mergeCell ref="A194:A199"/>
    <mergeCell ref="D174:D199"/>
    <mergeCell ref="E174:E199"/>
    <mergeCell ref="F294:F305"/>
    <mergeCell ref="F306:F310"/>
    <mergeCell ref="F311:F319"/>
    <mergeCell ref="D294:D319"/>
    <mergeCell ref="E294:E319"/>
    <mergeCell ref="F220:F223"/>
    <mergeCell ref="F262:F269"/>
    <mergeCell ref="E203:E234"/>
    <mergeCell ref="F225:F234"/>
    <mergeCell ref="K200:K202"/>
    <mergeCell ref="F175:F183"/>
    <mergeCell ref="F184:F192"/>
    <mergeCell ref="B90:B101"/>
    <mergeCell ref="B102:B110"/>
    <mergeCell ref="I102:I109"/>
    <mergeCell ref="K102:K109"/>
    <mergeCell ref="E90:E101"/>
    <mergeCell ref="C90:C101"/>
    <mergeCell ref="D90:D101"/>
    <mergeCell ref="C102:C110"/>
    <mergeCell ref="D102:D110"/>
    <mergeCell ref="E102:E110"/>
    <mergeCell ref="K148:K150"/>
    <mergeCell ref="K194:K199"/>
    <mergeCell ref="F194:F199"/>
    <mergeCell ref="G194:G199"/>
    <mergeCell ref="B174:B199"/>
    <mergeCell ref="C174:C199"/>
    <mergeCell ref="K262:K269"/>
    <mergeCell ref="G262:G269"/>
    <mergeCell ref="C141:C142"/>
    <mergeCell ref="D141:D142"/>
    <mergeCell ref="E141:E142"/>
    <mergeCell ref="B111:B112"/>
    <mergeCell ref="C111:C112"/>
    <mergeCell ref="D111:D112"/>
    <mergeCell ref="E111:E112"/>
    <mergeCell ref="G132:G138"/>
    <mergeCell ref="K132:K138"/>
    <mergeCell ref="B113:B138"/>
    <mergeCell ref="C113:C138"/>
    <mergeCell ref="D113:D138"/>
    <mergeCell ref="E113:E138"/>
    <mergeCell ref="F119:F127"/>
    <mergeCell ref="F129:F130"/>
    <mergeCell ref="F114:F118"/>
    <mergeCell ref="F132:F138"/>
    <mergeCell ref="E200:E202"/>
    <mergeCell ref="B141:B142"/>
    <mergeCell ref="K225:K234"/>
    <mergeCell ref="B203:B234"/>
    <mergeCell ref="C203:C234"/>
    <mergeCell ref="D29:D32"/>
    <mergeCell ref="C29:C32"/>
    <mergeCell ref="E29:E32"/>
    <mergeCell ref="F29:F31"/>
    <mergeCell ref="C86:C89"/>
    <mergeCell ref="F45:F54"/>
    <mergeCell ref="E45:E54"/>
    <mergeCell ref="D45:D54"/>
    <mergeCell ref="C45:C54"/>
    <mergeCell ref="C61:C81"/>
    <mergeCell ref="D61:D81"/>
    <mergeCell ref="E61:E81"/>
    <mergeCell ref="F40:F43"/>
    <mergeCell ref="K12:K25"/>
    <mergeCell ref="A4:K4"/>
    <mergeCell ref="B5:B8"/>
    <mergeCell ref="C5:D8"/>
    <mergeCell ref="E5:E8"/>
    <mergeCell ref="B33:B44"/>
    <mergeCell ref="C33:C44"/>
    <mergeCell ref="D33:D44"/>
    <mergeCell ref="E33:E44"/>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A327:F327"/>
    <mergeCell ref="B270:B287"/>
    <mergeCell ref="C270:C287"/>
    <mergeCell ref="D270:D287"/>
    <mergeCell ref="E270:E287"/>
    <mergeCell ref="A132:A138"/>
    <mergeCell ref="A129:A130"/>
    <mergeCell ref="B139:B140"/>
    <mergeCell ref="C139:C140"/>
    <mergeCell ref="D139:D140"/>
    <mergeCell ref="A326:F326"/>
    <mergeCell ref="B170:B173"/>
    <mergeCell ref="C170:C173"/>
    <mergeCell ref="D170:D173"/>
    <mergeCell ref="E170:E173"/>
    <mergeCell ref="F203:F214"/>
    <mergeCell ref="F215:F219"/>
    <mergeCell ref="B200:B202"/>
    <mergeCell ref="C200:C202"/>
    <mergeCell ref="D200:D202"/>
    <mergeCell ref="F236:F247"/>
    <mergeCell ref="F248:F252"/>
    <mergeCell ref="F253:F261"/>
    <mergeCell ref="D203:D234"/>
    <mergeCell ref="B45:B54"/>
    <mergeCell ref="B56:B60"/>
    <mergeCell ref="B83:B84"/>
    <mergeCell ref="E139:E140"/>
    <mergeCell ref="E56:E60"/>
    <mergeCell ref="C56:C60"/>
    <mergeCell ref="D56:D60"/>
    <mergeCell ref="D86:D89"/>
    <mergeCell ref="E86:E89"/>
    <mergeCell ref="C83:C84"/>
    <mergeCell ref="D83:D84"/>
    <mergeCell ref="E83:E84"/>
    <mergeCell ref="I61:I81"/>
    <mergeCell ref="K61:K81"/>
    <mergeCell ref="B61:B81"/>
    <mergeCell ref="B86:B89"/>
    <mergeCell ref="F151:F159"/>
    <mergeCell ref="F160:F169"/>
    <mergeCell ref="B151:B169"/>
    <mergeCell ref="C151:C169"/>
    <mergeCell ref="D151:D169"/>
    <mergeCell ref="E151:E169"/>
  </mergeCells>
  <phoneticPr fontId="10" type="noConversion"/>
  <hyperlinks>
    <hyperlink ref="E5" r:id="rId1" xr:uid="{28EF9E8D-8F01-46BB-927A-E3B0E48BE50D}"/>
    <hyperlink ref="E27" r:id="rId2" xr:uid="{5DA90AF1-1900-4A37-8647-5325D5213040}"/>
    <hyperlink ref="E33" r:id="rId3" xr:uid="{D776D21A-7928-49F3-902A-C8B3B3AD5D27}"/>
    <hyperlink ref="E90" r:id="rId4" xr:uid="{6D58DBAE-9CD2-413F-A8D7-5BD4661F7CB0}"/>
    <hyperlink ref="E113" r:id="rId5" xr:uid="{2C8C3F23-1597-4F03-B360-0DDA0D43E36F}"/>
    <hyperlink ref="E139" r:id="rId6" xr:uid="{CE756104-F480-478F-BD2C-75890BD9DA20}"/>
    <hyperlink ref="E86" r:id="rId7" xr:uid="{751235FC-FF4B-4132-8352-773667F6CB3C}"/>
    <hyperlink ref="E9" r:id="rId8" xr:uid="{5D7CBACB-A73E-45B1-A045-62D1A911E753}"/>
    <hyperlink ref="E12" r:id="rId9" xr:uid="{EE6219C2-D1FA-40C2-A41C-B87C1C3926E6}"/>
    <hyperlink ref="E111" r:id="rId10" xr:uid="{E6B36E84-CD56-40BD-8DA5-449D1C578522}"/>
    <hyperlink ref="E56" r:id="rId11" xr:uid="{010AD07D-C2E3-49CC-9AD4-AB663F6DF359}"/>
    <hyperlink ref="E55" r:id="rId12" xr:uid="{3F6AE834-B1A4-4F28-B16D-1C855554AC56}"/>
    <hyperlink ref="E45" r:id="rId13" xr:uid="{7BFCA62B-C259-4C17-ACDA-8DC426FC33E5}"/>
    <hyperlink ref="E151" r:id="rId14" xr:uid="{76765369-5DB0-4FA0-960F-E0E34D0E75AD}"/>
    <hyperlink ref="E102" r:id="rId15" xr:uid="{3518B2CC-6C64-4020-9E18-78B4A0A80AFD}"/>
    <hyperlink ref="E143" r:id="rId16" xr:uid="{A5EB123C-87E1-45ED-93A0-2B7A9AC34DC9}"/>
    <hyperlink ref="E28" r:id="rId17" xr:uid="{CAC4A947-ACC2-4DBA-B9E3-52FEF3ACC72F}"/>
    <hyperlink ref="E83" r:id="rId18" xr:uid="{588ED22C-C194-41FD-8F91-93EF1FEDF141}"/>
    <hyperlink ref="E170" r:id="rId19" xr:uid="{9F86AB3B-63FC-4A7F-8F3B-39E68467C2E7}"/>
    <hyperlink ref="E29" r:id="rId20" xr:uid="{084D307A-A35C-4D36-83B9-1128E7646295}"/>
    <hyperlink ref="E200" r:id="rId21" xr:uid="{E19D6120-19CF-4982-8E20-BCB5FD1B7A71}"/>
    <hyperlink ref="E174" r:id="rId22" xr:uid="{473EE43D-5D9B-4BF7-8649-224586D06D7E}"/>
    <hyperlink ref="E141" r:id="rId23" xr:uid="{B05D9527-EA1E-4927-B766-E97C426AA717}"/>
    <hyperlink ref="E203" r:id="rId24" xr:uid="{1A8C8F3D-7F9E-419C-AC3B-E7CC696DC624}"/>
    <hyperlink ref="E235" r:id="rId25" xr:uid="{90915897-DA55-49CD-9665-DB66274EAB73}"/>
    <hyperlink ref="E236" r:id="rId26" xr:uid="{02A6379A-1126-4287-9943-8E7310863F8A}"/>
    <hyperlink ref="E61" r:id="rId27" xr:uid="{A9E8E0E6-8CDB-44DA-AE14-ADDC8776E371}"/>
    <hyperlink ref="E270" r:id="rId28" xr:uid="{C3B8B665-633F-4BF6-BDC3-B41528ED6466}"/>
    <hyperlink ref="E288" r:id="rId29" xr:uid="{D4960E33-6B3C-498C-8BD3-19569551AE9C}"/>
    <hyperlink ref="E289" r:id="rId30" xr:uid="{9446146F-BCCA-49CC-8C16-B49ACE943C5E}"/>
    <hyperlink ref="E325" r:id="rId31" xr:uid="{7EFEC1FA-BA31-4A7E-84A5-07B89F3CD9FD}"/>
    <hyperlink ref="E294" r:id="rId32" xr:uid="{A6600C2B-92C5-4D7C-ADC2-42B5B046548C}"/>
    <hyperlink ref="E85" r:id="rId33" xr:uid="{8A30883A-D8DF-4EEA-8154-D389C60D749F}"/>
    <hyperlink ref="E321" r:id="rId34" xr:uid="{7CDBAAE9-F3BD-4DC9-8C12-CC6505A50AB3}"/>
    <hyperlink ref="E320" r:id="rId35" xr:uid="{B49B2530-AEED-4DCF-BFBC-0C2BE7C7A75B}"/>
    <hyperlink ref="E82" r:id="rId36" xr:uid="{FDD41F91-FE28-44CD-B271-D404D00D3592}"/>
  </hyperlinks>
  <pageMargins left="0.70866141732283472" right="0.70866141732283472" top="0.74803149606299213" bottom="0.74803149606299213" header="0.31496062992125984" footer="0.31496062992125984"/>
  <pageSetup paperSize="9" scale="50" orientation="landscape"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Lāsma Zandberga</cp:lastModifiedBy>
  <cp:lastPrinted>2021-10-06T09:03:51Z</cp:lastPrinted>
  <dcterms:created xsi:type="dcterms:W3CDTF">2021-02-08T08:25:44Z</dcterms:created>
  <dcterms:modified xsi:type="dcterms:W3CDTF">2021-10-26T11:33:03Z</dcterms:modified>
</cp:coreProperties>
</file>