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armins_kalnins_vmnvd_gov_lv/Documents/logistikas pakalpojumu sniedzeji/piegazu plani/"/>
    </mc:Choice>
  </mc:AlternateContent>
  <xr:revisionPtr revIDLastSave="2" documentId="8_{5AECC38B-C4AC-404D-97F0-B5165D463CE0}" xr6:coauthVersionLast="47" xr6:coauthVersionMax="47" xr10:uidLastSave="{B4E2042B-A646-471C-B402-403CBA3CBFC6}"/>
  <bookViews>
    <workbookView xWindow="-4440" yWindow="-21720" windowWidth="38640" windowHeight="21390" xr2:uid="{F16C8634-9629-495F-B8A0-7363834DEDC7}"/>
  </bookViews>
  <sheets>
    <sheet name="kopsavilkums" sheetId="2" r:id="rId1"/>
    <sheet name="dati" sheetId="3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D87" i="3"/>
  <c r="D86" i="3"/>
  <c r="D82" i="3"/>
  <c r="D81" i="3"/>
  <c r="D20" i="3"/>
  <c r="D16" i="3"/>
  <c r="D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tc={C355962B-2E31-447C-9913-3EEE8ED77016}</author>
    <author>tc={F8950945-F2FD-4BC9-A29A-65F5E6CAD646}</author>
    <author>tc={32B39B9C-AADC-4E91-84F6-50387A35CFE7}</author>
    <author>tc={67416810-4128-42E6-9360-B5F3AA566C45}</author>
    <author>tc={E68BFF2C-8E8F-478F-91BE-23D98B4FEC42}</author>
    <author>Armīns Kalniņš</author>
    <author>tc={8B67B6CF-60EA-4726-BDBF-1DEAD415370C}</author>
    <author>tc={CD7BCE89-9E3B-4CEA-B7B6-B7DA4C21860F}</author>
    <author>tc={0D32B675-A66E-46AE-BECA-7265A7FE629C}</author>
    <author>tc={75C0131D-EA97-4B88-BE02-0992EB66002F}</author>
    <author>tc={3812D911-A0CC-4C7B-87A6-A3F17C4B0DB8}</author>
  </authors>
  <commentList>
    <comment ref="B1" authorId="0" shapeId="0" xr:uid="{C355962B-2E31-447C-9913-3EEE8ED77016}">
      <text>
        <t>[Threaded comment]
Your version of Excel allows you to read this threaded comment; however, any edits to it will get removed if the file is opened in a newer version of Excel. Learn more: https://go.microsoft.com/fwlink/?linkid=870924
Comment:
    Tiek izmantots datu modulī sasaistei ar citiem datu avotiem. Jāatbilst precīzi Zāļu reģistrā norādītajam zāļu nosaukumam</t>
      </text>
    </comment>
    <comment ref="F1" authorId="1" shapeId="0" xr:uid="{F8950945-F2FD-4BC9-A29A-65F5E6CAD6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Nedēļas Nr., skaitot no gada 1. ceturtdienas (ISO 8601)</t>
      </text>
    </comment>
    <comment ref="G1" authorId="2" shapeId="0" xr:uid="{32B39B9C-AADC-4E91-84F6-50387A35CFE7}">
      <text>
        <t>[Threaded comment]
Your version of Excel allows you to read this threaded comment; however, any edits to it will get removed if the file is opened in a newer version of Excel. Learn more: https://go.microsoft.com/fwlink/?linkid=870924
Comment:
    Ja piegādāts pēc otrdienas, tad pieejams nākamajā nedēļā</t>
      </text>
    </comment>
    <comment ref="D15" authorId="3" shapeId="0" xr:uid="{67416810-4128-42E6-9360-B5F3AA566C45}">
      <text>
        <t>[Threaded comment]
Your version of Excel allows you to read this threaded comment; however, any edits to it will get removed if the file is opened in a newer version of Excel. Learn more: https://go.microsoft.com/fwlink/?linkid=870924
Comment:
    Signe (04.03.21.)</t>
      </text>
    </comment>
    <comment ref="D16" authorId="4" shapeId="0" xr:uid="{E68BFF2C-8E8F-478F-91BE-23D98B4FEC42}">
      <text>
        <t>[Threaded comment]
Your version of Excel allows you to read this threaded comment; however, any edits to it will get removed if the file is opened in a newer version of Excel. Learn more: https://go.microsoft.com/fwlink/?linkid=870924
Comment:
    Signe (04.03.21.)</t>
      </text>
    </comment>
    <comment ref="D19" authorId="5" shapeId="0" xr:uid="{CCE44446-B8C2-4DF0-BD45-AA44C1F92D64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AZ epasts no 15.03</t>
        </r>
      </text>
    </comment>
    <comment ref="D21" authorId="5" shapeId="0" xr:uid="{F8B4A47F-D0D0-4167-9EF4-9957C0EF8459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AZ epasts no 15.03</t>
        </r>
      </text>
    </comment>
    <comment ref="D24" authorId="5" shapeId="0" xr:uid="{D3F34BD7-6142-445B-A70B-7C5F22BD43B7}">
      <text>
        <r>
          <rPr>
            <sz val="11"/>
            <color theme="1"/>
            <rFont val="Calibri"/>
            <family val="2"/>
            <charset val="186"/>
            <scheme val="minor"/>
          </rPr>
          <t>Ainārs:
P.Kļaviņa zvans 26.03.</t>
        </r>
      </text>
    </comment>
    <comment ref="D25" authorId="5" shapeId="0" xr:uid="{BCE17700-77B4-49BA-8FF8-04D606208A85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26" authorId="5" shapeId="0" xr:uid="{57762B60-A3D0-4958-BEED-42C030E06D4E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27" authorId="5" shapeId="0" xr:uid="{4EE832DD-FB3B-4F0E-91B5-9ECB91223BC7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15.03</t>
        </r>
      </text>
    </comment>
    <comment ref="D30" authorId="5" shapeId="0" xr:uid="{F5486880-87B8-4B07-8831-68FB06832FE1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31" authorId="5" shapeId="0" xr:uid="{1F18CE4C-51C0-4EFE-B585-E103C679CD0A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15.03</t>
        </r>
      </text>
    </comment>
    <comment ref="D33" authorId="5" shapeId="0" xr:uid="{9E93B8CE-E489-42FD-8CF6-E69183896D3F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C34" authorId="6" shapeId="0" xr:uid="{8B67B6CF-60EA-4726-BDBF-1DEAD415370C}">
      <text>
        <t>[Threaded comment]
Your version of Excel allows you to read this threaded comment; however, any edits to it will get removed if the file is opened in a newer version of Excel. Learn more: https://go.microsoft.com/fwlink/?linkid=870924
Comment:
    zvans no Kļaviņa 22,04</t>
      </text>
    </comment>
    <comment ref="D36" authorId="5" shapeId="0" xr:uid="{13FE92B4-4393-4718-838B-5352609E1145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zvans no 26.04</t>
        </r>
      </text>
    </comment>
    <comment ref="D38" authorId="5" shapeId="0" xr:uid="{ACA284D6-6462-4E02-A41C-F9C3ED9D4200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40" authorId="5" shapeId="0" xr:uid="{F03A6A45-90AF-4B8B-8B88-EA85C785019C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42" authorId="5" shapeId="0" xr:uid="{5F2EE665-4D13-4885-A2BC-F745770BF820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zvans no 07.05</t>
        </r>
      </text>
    </comment>
    <comment ref="D44" authorId="5" shapeId="0" xr:uid="{86CAE646-8068-4299-BA5C-AB94E7CD4C9F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48" authorId="5" shapeId="0" xr:uid="{1DDDCD6E-36EA-4790-B474-A57F6BE000FF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D52" authorId="5" shapeId="0" xr:uid="{D4E65EFD-6691-4395-9250-FC7059D60EE9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info no VADC 15.03</t>
        </r>
      </text>
    </comment>
    <comment ref="E53" authorId="7" shapeId="0" xr:uid="{CD7BCE89-9E3B-4CEA-B7B6-B7DA4C2186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 no MMedical</t>
      </text>
    </comment>
    <comment ref="D56" authorId="8" shapeId="0" xr:uid="{0D32B675-A66E-46AE-BECA-7265A7FE629C}">
      <text>
        <t>[Threaded comment]
Your version of Excel allows you to read this threaded comment; however, any edits to it will get removed if the file is opened in a newer version of Excel. Learn more: https://go.microsoft.com/fwlink/?linkid=870924
Comment:
    Pēc rēķina</t>
      </text>
    </comment>
    <comment ref="D58" authorId="5" shapeId="0" xr:uid="{3C937AE7-0FBC-49BB-982F-5A736A1227AF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01.06
</t>
        </r>
      </text>
    </comment>
    <comment ref="D61" authorId="5" shapeId="0" xr:uid="{3079B5A0-2170-42E4-9D7B-6692DFC8C980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08.06</t>
        </r>
      </text>
    </comment>
    <comment ref="D62" authorId="5" shapeId="0" xr:uid="{3F1507A2-78B1-43F0-B918-9B7CB14021EE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Zvans no Kļaviņa 14.06</t>
        </r>
      </text>
    </comment>
    <comment ref="D63" authorId="9" shapeId="0" xr:uid="{75C0131D-EA97-4B88-BE02-0992EB66002F}">
      <text>
        <t>[Threaded comment]
Your version of Excel allows you to read this threaded comment; however, any edits to it will get removed if the file is opened in a newer version of Excel. Learn more: https://go.microsoft.com/fwlink/?linkid=870924
Comment:
    Pēc rēķina</t>
      </text>
    </comment>
    <comment ref="D65" authorId="5" shapeId="0" xr:uid="{DADA3B12-7223-4BE0-A364-D00D33B28729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08.06</t>
        </r>
      </text>
    </comment>
    <comment ref="D68" authorId="10" shapeId="0" xr:uid="{3812D911-A0CC-4C7B-87A6-A3F17C4B0DB8}">
      <text>
        <t>[Threaded comment]
Your version of Excel allows you to read this threaded comment; however, any edits to it will get removed if the file is opened in a newer version of Excel. Learn more: https://go.microsoft.com/fwlink/?linkid=870924
Comment:
    Pēc rēķina</t>
      </text>
    </comment>
    <comment ref="D69" authorId="5" shapeId="0" xr:uid="{FA2E61FF-59E6-4974-85D5-2F0E26DC8813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08.06
</t>
        </r>
      </text>
    </comment>
    <comment ref="D70" authorId="5" shapeId="0" xr:uid="{1D3D5C6A-1F6E-45E5-BBA3-BE98754619FC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Zintas 28.06</t>
        </r>
      </text>
    </comment>
    <comment ref="D72" authorId="5" shapeId="0" xr:uid="{F27BA755-F710-4D01-836E-9DAD50953B55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08.06
</t>
        </r>
      </text>
    </comment>
    <comment ref="D74" authorId="5" shapeId="0" xr:uid="{99DFBC59-E7EA-40FF-9294-95A8149FC033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22.06
</t>
        </r>
      </text>
    </comment>
    <comment ref="D76" authorId="5" shapeId="0" xr:uid="{A5140CA2-1FB3-47F0-8501-B3EAC1E4E762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22.06
</t>
        </r>
      </text>
    </comment>
    <comment ref="D78" authorId="5" shapeId="0" xr:uid="{DC7641C5-62ED-46BF-8FAB-77913B31EF0B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Signes
 22.07</t>
        </r>
      </text>
    </comment>
    <comment ref="D79" authorId="5" shapeId="0" xr:uid="{35349128-1F84-4D99-BC21-E224ED41F915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22.06
</t>
        </r>
      </text>
    </comment>
    <comment ref="D81" authorId="5" shapeId="0" xr:uid="{D6B12122-CA8E-498A-931C-0CDAFE37C539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Zintas 28.06</t>
        </r>
      </text>
    </comment>
    <comment ref="D82" authorId="5" shapeId="0" xr:uid="{80B21ECC-9E05-4CAF-9D93-2B61D39FFA26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Signes 22.07</t>
        </r>
      </text>
    </comment>
    <comment ref="D86" authorId="5" shapeId="0" xr:uid="{A30D4C37-4F1E-465C-AB98-E0694166ADE4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Signes 22.07</t>
        </r>
      </text>
    </comment>
    <comment ref="D87" authorId="5" shapeId="0" xr:uid="{001CFA33-3694-4748-B519-4CF3AE30D046}">
      <text>
        <r>
          <rPr>
            <b/>
            <sz val="9"/>
            <color indexed="81"/>
            <rFont val="Tahoma"/>
            <family val="2"/>
            <charset val="186"/>
          </rPr>
          <t>Armīns Kalniņš:</t>
        </r>
        <r>
          <rPr>
            <sz val="9"/>
            <color indexed="81"/>
            <rFont val="Tahoma"/>
            <family val="2"/>
            <charset val="186"/>
          </rPr>
          <t xml:space="preserve">
epasts no Signes 22.07</t>
        </r>
      </text>
    </comment>
  </commentList>
</comments>
</file>

<file path=xl/sharedStrings.xml><?xml version="1.0" encoding="utf-8"?>
<sst xmlns="http://schemas.openxmlformats.org/spreadsheetml/2006/main" count="328" uniqueCount="59">
  <si>
    <t>Vakcīnas nosaukums</t>
  </si>
  <si>
    <t>Datums</t>
  </si>
  <si>
    <t>Devas</t>
  </si>
  <si>
    <t>Statuss</t>
  </si>
  <si>
    <t>Nedēļa</t>
  </si>
  <si>
    <t>Comirnaty</t>
  </si>
  <si>
    <t>piegādāts</t>
  </si>
  <si>
    <t>COVID-19 Vaccine Moderna</t>
  </si>
  <si>
    <t>COVID-19 Vaccine AstraZeneca</t>
  </si>
  <si>
    <t>neapstiprināts</t>
  </si>
  <si>
    <t>Sum of Devas</t>
  </si>
  <si>
    <t>Grand Total</t>
  </si>
  <si>
    <t>COVID-19 Vaccine Janssen</t>
  </si>
  <si>
    <t>Ražotājs</t>
  </si>
  <si>
    <t>Nedēļa, kad pieejams vakcinēšanai</t>
  </si>
  <si>
    <t>Pfizer/Biontech (Comirnaty)</t>
  </si>
  <si>
    <t>Moderna</t>
  </si>
  <si>
    <t>AstraZeneca</t>
  </si>
  <si>
    <t>Janssen</t>
  </si>
  <si>
    <t>18 '21</t>
  </si>
  <si>
    <t>19 '21</t>
  </si>
  <si>
    <t>20 '21</t>
  </si>
  <si>
    <t>21 '21</t>
  </si>
  <si>
    <t>22 '21</t>
  </si>
  <si>
    <t>23 '21</t>
  </si>
  <si>
    <t>24 '21</t>
  </si>
  <si>
    <t>25 '21</t>
  </si>
  <si>
    <t>26 '21</t>
  </si>
  <si>
    <t>Diena, kad piegādāts</t>
  </si>
  <si>
    <t>01 '21</t>
  </si>
  <si>
    <t>02 '21</t>
  </si>
  <si>
    <t>04 '21</t>
  </si>
  <si>
    <t>05 '21</t>
  </si>
  <si>
    <t>06 '21</t>
  </si>
  <si>
    <t>07 '21</t>
  </si>
  <si>
    <t>08 '21</t>
  </si>
  <si>
    <t>09 '21</t>
  </si>
  <si>
    <t>10 '21</t>
  </si>
  <si>
    <t>11 '21</t>
  </si>
  <si>
    <t>12 '21</t>
  </si>
  <si>
    <t>13 '21</t>
  </si>
  <si>
    <t>14 '21</t>
  </si>
  <si>
    <t>15 '21</t>
  </si>
  <si>
    <t>16 '21</t>
  </si>
  <si>
    <t>17 '21</t>
  </si>
  <si>
    <t>(All)</t>
  </si>
  <si>
    <t>27 '21</t>
  </si>
  <si>
    <t>28 '21</t>
  </si>
  <si>
    <t>29 '21</t>
  </si>
  <si>
    <t>30 '21</t>
  </si>
  <si>
    <t>31 '21</t>
  </si>
  <si>
    <t>32 '21</t>
  </si>
  <si>
    <t>33 '21</t>
  </si>
  <si>
    <t>34 '21</t>
  </si>
  <si>
    <t>35 '21</t>
  </si>
  <si>
    <t>36 '21</t>
  </si>
  <si>
    <t>37 '21</t>
  </si>
  <si>
    <t>38 '21</t>
  </si>
  <si>
    <t>39 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</si>
</sst>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sz val="11"/>
      <color rgb="FF26303B"/>
      <name val="Calibri"/>
      <family val="2"/>
      <charset val="186"/>
    </font>
    <font>
      <sz val="11"/>
      <color theme="1"/>
      <name val="Calibri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5"/>
      <color theme="1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sz val="11"/>
      <color rgb="FF0D0D0D"/>
      <name val="Calibri"/>
      <family val="2"/>
      <charset val="186"/>
    </font>
    <font>
      <sz val="11"/>
      <color rgb="FF0D0D0D"/>
      <name val="Calibri"/>
      <family val="2"/>
      <charset val="186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CCCCCC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wrapText="1" readingOrder="1"/>
    </xf>
    <xf numFmtId="0" fontId="1" fillId="2" borderId="2" xfId="0" applyFont="1" applyFill="1" applyBorder="1" applyAlignment="1">
      <alignment wrapText="1" readingOrder="1"/>
    </xf>
    <xf numFmtId="14" fontId="1" fillId="2" borderId="2" xfId="0" applyNumberFormat="1" applyFont="1" applyFill="1" applyBorder="1" applyAlignment="1">
      <alignment wrapText="1" readingOrder="1"/>
    </xf>
    <xf numFmtId="3" fontId="4" fillId="2" borderId="3" xfId="0" applyNumberFormat="1" applyFont="1" applyFill="1" applyBorder="1" applyAlignment="1">
      <alignment horizontal="right" wrapText="1" readingOrder="1"/>
    </xf>
    <xf numFmtId="0" fontId="2" fillId="0" borderId="2" xfId="0" applyFont="1" applyBorder="1" applyAlignment="1">
      <alignment wrapText="1" readingOrder="1"/>
    </xf>
    <xf numFmtId="14" fontId="0" fillId="2" borderId="0" xfId="0" applyNumberFormat="1" applyFill="1" applyAlignment="1">
      <alignment horizontal="right"/>
    </xf>
    <xf numFmtId="0" fontId="1" fillId="3" borderId="2" xfId="0" applyFont="1" applyFill="1" applyBorder="1" applyAlignment="1">
      <alignment wrapText="1" readingOrder="1"/>
    </xf>
    <xf numFmtId="14" fontId="1" fillId="3" borderId="2" xfId="0" applyNumberFormat="1" applyFont="1" applyFill="1" applyBorder="1" applyAlignment="1">
      <alignment wrapText="1" readingOrder="1"/>
    </xf>
    <xf numFmtId="3" fontId="1" fillId="3" borderId="3" xfId="0" applyNumberFormat="1" applyFont="1" applyFill="1" applyBorder="1" applyAlignment="1">
      <alignment wrapText="1" readingOrder="1"/>
    </xf>
    <xf numFmtId="14" fontId="0" fillId="3" borderId="0" xfId="0" applyNumberFormat="1" applyFill="1" applyAlignment="1">
      <alignment horizontal="right"/>
    </xf>
    <xf numFmtId="0" fontId="1" fillId="0" borderId="4" xfId="0" applyFont="1" applyBorder="1" applyAlignment="1">
      <alignment wrapText="1" readingOrder="1"/>
    </xf>
    <xf numFmtId="0" fontId="1" fillId="2" borderId="4" xfId="0" applyFont="1" applyFill="1" applyBorder="1" applyAlignment="1">
      <alignment wrapText="1" readingOrder="1"/>
    </xf>
    <xf numFmtId="14" fontId="1" fillId="2" borderId="4" xfId="0" applyNumberFormat="1" applyFont="1" applyFill="1" applyBorder="1" applyAlignment="1">
      <alignment wrapText="1" readingOrder="1"/>
    </xf>
    <xf numFmtId="3" fontId="1" fillId="2" borderId="5" xfId="0" applyNumberFormat="1" applyFont="1" applyFill="1" applyBorder="1" applyAlignment="1">
      <alignment wrapText="1" readingOrder="1"/>
    </xf>
    <xf numFmtId="14" fontId="0" fillId="2" borderId="0" xfId="0" applyNumberFormat="1" applyFill="1" applyAlignment="1">
      <alignment horizontal="right" wrapText="1"/>
    </xf>
    <xf numFmtId="0" fontId="1" fillId="0" borderId="6" xfId="0" applyFont="1" applyBorder="1" applyAlignment="1">
      <alignment wrapText="1" readingOrder="1"/>
    </xf>
    <xf numFmtId="0" fontId="1" fillId="3" borderId="6" xfId="0" applyFont="1" applyFill="1" applyBorder="1" applyAlignment="1">
      <alignment wrapText="1" readingOrder="1"/>
    </xf>
    <xf numFmtId="14" fontId="1" fillId="3" borderId="6" xfId="0" applyNumberFormat="1" applyFont="1" applyFill="1" applyBorder="1" applyAlignment="1">
      <alignment wrapText="1" readingOrder="1"/>
    </xf>
    <xf numFmtId="3" fontId="1" fillId="3" borderId="6" xfId="0" applyNumberFormat="1" applyFont="1" applyFill="1" applyBorder="1" applyAlignment="1">
      <alignment wrapText="1" readingOrder="1"/>
    </xf>
    <xf numFmtId="0" fontId="1" fillId="2" borderId="6" xfId="0" applyFont="1" applyFill="1" applyBorder="1" applyAlignment="1">
      <alignment wrapText="1" readingOrder="1"/>
    </xf>
    <xf numFmtId="14" fontId="1" fillId="2" borderId="6" xfId="0" applyNumberFormat="1" applyFont="1" applyFill="1" applyBorder="1" applyAlignment="1">
      <alignment wrapText="1" readingOrder="1"/>
    </xf>
    <xf numFmtId="3" fontId="1" fillId="2" borderId="6" xfId="0" applyNumberFormat="1" applyFont="1" applyFill="1" applyBorder="1" applyAlignment="1">
      <alignment wrapText="1" readingOrder="1"/>
    </xf>
    <xf numFmtId="0" fontId="5" fillId="0" borderId="7" xfId="0" applyFont="1" applyBorder="1" applyAlignment="1">
      <alignment wrapText="1"/>
    </xf>
    <xf numFmtId="0" fontId="1" fillId="3" borderId="7" xfId="0" applyFont="1" applyFill="1" applyBorder="1" applyAlignment="1">
      <alignment wrapText="1"/>
    </xf>
    <xf numFmtId="14" fontId="1" fillId="3" borderId="7" xfId="0" applyNumberFormat="1" applyFont="1" applyFill="1" applyBorder="1" applyAlignment="1">
      <alignment wrapText="1"/>
    </xf>
    <xf numFmtId="3" fontId="1" fillId="3" borderId="7" xfId="0" applyNumberFormat="1" applyFont="1" applyFill="1" applyBorder="1"/>
    <xf numFmtId="0" fontId="1" fillId="0" borderId="7" xfId="0" applyFont="1" applyBorder="1"/>
    <xf numFmtId="0" fontId="5" fillId="0" borderId="6" xfId="0" applyFont="1" applyBorder="1" applyAlignment="1">
      <alignment wrapText="1" readingOrder="1"/>
    </xf>
    <xf numFmtId="0" fontId="2" fillId="0" borderId="8" xfId="0" applyFont="1" applyBorder="1" applyAlignment="1">
      <alignment wrapText="1" readingOrder="1"/>
    </xf>
    <xf numFmtId="0" fontId="1" fillId="3" borderId="8" xfId="0" applyFont="1" applyFill="1" applyBorder="1" applyAlignment="1">
      <alignment wrapText="1" readingOrder="1"/>
    </xf>
    <xf numFmtId="3" fontId="1" fillId="3" borderId="9" xfId="0" applyNumberFormat="1" applyFont="1" applyFill="1" applyBorder="1" applyAlignment="1">
      <alignment wrapText="1" readingOrder="1"/>
    </xf>
    <xf numFmtId="0" fontId="1" fillId="2" borderId="8" xfId="0" applyFont="1" applyFill="1" applyBorder="1" applyAlignment="1">
      <alignment wrapText="1" readingOrder="1"/>
    </xf>
    <xf numFmtId="14" fontId="1" fillId="2" borderId="7" xfId="0" applyNumberFormat="1" applyFont="1" applyFill="1" applyBorder="1" applyAlignment="1">
      <alignment wrapText="1"/>
    </xf>
    <xf numFmtId="3" fontId="1" fillId="2" borderId="9" xfId="0" applyNumberFormat="1" applyFont="1" applyFill="1" applyBorder="1" applyAlignment="1">
      <alignment wrapText="1" readingOrder="1"/>
    </xf>
    <xf numFmtId="0" fontId="1" fillId="0" borderId="8" xfId="0" applyFont="1" applyBorder="1" applyAlignment="1">
      <alignment wrapText="1" readingOrder="1"/>
    </xf>
    <xf numFmtId="14" fontId="1" fillId="0" borderId="7" xfId="0" applyNumberFormat="1" applyFont="1" applyBorder="1" applyAlignment="1">
      <alignment wrapText="1"/>
    </xf>
    <xf numFmtId="3" fontId="1" fillId="0" borderId="9" xfId="0" applyNumberFormat="1" applyFont="1" applyBorder="1" applyAlignment="1">
      <alignment wrapText="1" readingOrder="1"/>
    </xf>
    <xf numFmtId="14" fontId="0" fillId="0" borderId="0" xfId="0" applyNumberFormat="1" applyAlignment="1">
      <alignment horizontal="right"/>
    </xf>
    <xf numFmtId="14" fontId="1" fillId="0" borderId="6" xfId="0" applyNumberFormat="1" applyFont="1" applyBorder="1" applyAlignment="1">
      <alignment wrapText="1" readingOrder="1"/>
    </xf>
    <xf numFmtId="0" fontId="1" fillId="0" borderId="7" xfId="0" applyFont="1" applyBorder="1" applyAlignment="1">
      <alignment wrapText="1" readingOrder="1"/>
    </xf>
    <xf numFmtId="3" fontId="1" fillId="0" borderId="3" xfId="0" applyNumberFormat="1" applyFont="1" applyBorder="1" applyAlignment="1">
      <alignment wrapText="1" readingOrder="1"/>
    </xf>
    <xf numFmtId="0" fontId="1" fillId="4" borderId="7" xfId="0" applyFont="1" applyFill="1" applyBorder="1"/>
    <xf numFmtId="14" fontId="1" fillId="0" borderId="7" xfId="0" applyNumberFormat="1" applyFont="1" applyBorder="1" applyAlignment="1">
      <alignment wrapText="1" readingOrder="1"/>
    </xf>
    <xf numFmtId="0" fontId="2" fillId="0" borderId="10" xfId="0" applyFont="1" applyBorder="1" applyAlignment="1">
      <alignment wrapText="1" readingOrder="1"/>
    </xf>
    <xf numFmtId="14" fontId="1" fillId="0" borderId="8" xfId="0" applyNumberFormat="1" applyFont="1" applyBorder="1" applyAlignment="1">
      <alignment wrapText="1" readingOrder="1"/>
    </xf>
    <xf numFmtId="0" fontId="1" fillId="4" borderId="8" xfId="0" applyFont="1" applyFill="1" applyBorder="1" applyAlignment="1">
      <alignment wrapText="1" readingOrder="1"/>
    </xf>
    <xf numFmtId="0" fontId="2" fillId="0" borderId="6" xfId="0" applyFont="1" applyBorder="1" applyAlignment="1">
      <alignment wrapText="1" readingOrder="1"/>
    </xf>
    <xf numFmtId="0" fontId="1" fillId="0" borderId="10" xfId="0" applyFont="1" applyBorder="1" applyAlignment="1">
      <alignment wrapText="1" readingOrder="1"/>
    </xf>
    <xf numFmtId="14" fontId="1" fillId="5" borderId="10" xfId="0" applyNumberFormat="1" applyFont="1" applyFill="1" applyBorder="1" applyAlignment="1">
      <alignment wrapText="1" readingOrder="1"/>
    </xf>
    <xf numFmtId="3" fontId="1" fillId="5" borderId="11" xfId="0" applyNumberFormat="1" applyFont="1" applyFill="1" applyBorder="1" applyAlignment="1">
      <alignment wrapText="1" readingOrder="1"/>
    </xf>
    <xf numFmtId="14" fontId="1" fillId="5" borderId="8" xfId="0" applyNumberFormat="1" applyFont="1" applyFill="1" applyBorder="1" applyAlignment="1">
      <alignment wrapText="1" readingOrder="1"/>
    </xf>
    <xf numFmtId="3" fontId="1" fillId="5" borderId="9" xfId="0" applyNumberFormat="1" applyFont="1" applyFill="1" applyBorder="1" applyAlignment="1">
      <alignment wrapText="1" readingOrder="1"/>
    </xf>
    <xf numFmtId="0" fontId="1" fillId="0" borderId="12" xfId="0" applyFont="1" applyBorder="1" applyAlignment="1">
      <alignment wrapText="1" readingOrder="1"/>
    </xf>
    <xf numFmtId="0" fontId="1" fillId="0" borderId="14" xfId="0" applyFont="1" applyBorder="1" applyAlignment="1">
      <alignment wrapText="1" readingOrder="1"/>
    </xf>
    <xf numFmtId="3" fontId="1" fillId="0" borderId="6" xfId="0" applyNumberFormat="1" applyFont="1" applyBorder="1" applyAlignment="1">
      <alignment wrapText="1" readingOrder="1"/>
    </xf>
    <xf numFmtId="0" fontId="1" fillId="0" borderId="15" xfId="0" applyFont="1" applyBorder="1" applyAlignment="1">
      <alignment wrapText="1" readingOrder="1"/>
    </xf>
    <xf numFmtId="14" fontId="1" fillId="0" borderId="4" xfId="0" applyNumberFormat="1" applyFont="1" applyBorder="1" applyAlignment="1">
      <alignment wrapText="1" readingOrder="1"/>
    </xf>
    <xf numFmtId="3" fontId="1" fillId="0" borderId="5" xfId="0" applyNumberFormat="1" applyFont="1" applyBorder="1" applyAlignment="1">
      <alignment wrapText="1" readingOrder="1"/>
    </xf>
    <xf numFmtId="14" fontId="1" fillId="0" borderId="13" xfId="0" applyNumberFormat="1" applyFont="1" applyBorder="1" applyAlignment="1">
      <alignment wrapText="1" readingOrder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6" xfId="0" applyFont="1" applyBorder="1" applyAlignment="1">
      <alignment wrapText="1" readingOrder="1"/>
    </xf>
    <xf numFmtId="3" fontId="1" fillId="0" borderId="17" xfId="0" applyNumberFormat="1" applyFont="1" applyBorder="1" applyAlignment="1">
      <alignment wrapText="1" readingOrder="1"/>
    </xf>
    <xf numFmtId="3" fontId="1" fillId="0" borderId="18" xfId="0" applyNumberFormat="1" applyFont="1" applyBorder="1" applyAlignment="1">
      <alignment wrapText="1" readingOrder="1"/>
    </xf>
    <xf numFmtId="0" fontId="1" fillId="0" borderId="19" xfId="0" applyFont="1" applyBorder="1" applyAlignment="1">
      <alignment wrapText="1" readingOrder="1"/>
    </xf>
    <xf numFmtId="0" fontId="8" fillId="0" borderId="0" xfId="0" pivotButton="1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14" fontId="1" fillId="0" borderId="10" xfId="0" applyNumberFormat="1" applyFont="1" applyBorder="1" applyAlignment="1">
      <alignment wrapText="1" readingOrder="1"/>
    </xf>
    <xf numFmtId="0" fontId="10" fillId="0" borderId="6" xfId="0" applyFont="1" applyBorder="1" applyAlignment="1">
      <alignment wrapText="1" readingOrder="1"/>
    </xf>
    <xf numFmtId="14" fontId="10" fillId="0" borderId="6" xfId="0" applyNumberFormat="1" applyFont="1" applyBorder="1" applyAlignment="1">
      <alignment wrapText="1" readingOrder="1"/>
    </xf>
    <xf numFmtId="3" fontId="10" fillId="0" borderId="6" xfId="0" applyNumberFormat="1" applyFont="1" applyBorder="1" applyAlignment="1">
      <alignment wrapText="1" readingOrder="1"/>
    </xf>
    <xf numFmtId="14" fontId="0" fillId="0" borderId="6" xfId="0" applyNumberFormat="1" applyBorder="1" applyAlignment="1">
      <alignment horizontal="right"/>
    </xf>
    <xf numFmtId="0" fontId="0" fillId="0" borderId="6" xfId="0" applyBorder="1"/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/>
    <xf numFmtId="14" fontId="0" fillId="0" borderId="19" xfId="0" applyNumberFormat="1" applyBorder="1" applyAlignment="1">
      <alignment horizontal="right"/>
    </xf>
    <xf numFmtId="0" fontId="0" fillId="0" borderId="19" xfId="0" applyBorder="1"/>
    <xf numFmtId="14" fontId="1" fillId="0" borderId="19" xfId="0" applyNumberFormat="1" applyFont="1" applyBorder="1" applyAlignment="1">
      <alignment wrapText="1" readingOrder="1"/>
    </xf>
    <xf numFmtId="3" fontId="1" fillId="0" borderId="19" xfId="0" applyNumberFormat="1" applyFont="1" applyBorder="1" applyAlignment="1">
      <alignment wrapText="1" readingOrder="1"/>
    </xf>
    <xf numFmtId="0" fontId="2" fillId="0" borderId="4" xfId="0" applyFont="1" applyBorder="1" applyAlignment="1">
      <alignment wrapText="1" readingOrder="1"/>
    </xf>
    <xf numFmtId="14" fontId="0" fillId="0" borderId="16" xfId="0" applyNumberFormat="1" applyBorder="1" applyAlignment="1">
      <alignment horizontal="right"/>
    </xf>
    <xf numFmtId="0" fontId="0" fillId="0" borderId="16" xfId="0" applyBorder="1"/>
    <xf numFmtId="14" fontId="1" fillId="0" borderId="16" xfId="0" applyNumberFormat="1" applyFont="1" applyBorder="1" applyAlignment="1">
      <alignment wrapText="1" readingOrder="1"/>
    </xf>
    <xf numFmtId="3" fontId="1" fillId="0" borderId="16" xfId="0" applyNumberFormat="1" applyFont="1" applyBorder="1" applyAlignment="1">
      <alignment wrapText="1" readingOrder="1"/>
    </xf>
    <xf numFmtId="0" fontId="10" fillId="0" borderId="20" xfId="0" applyFont="1" applyBorder="1" applyAlignment="1">
      <alignment wrapText="1" readingOrder="1"/>
    </xf>
    <xf numFmtId="0" fontId="1" fillId="0" borderId="20" xfId="0" applyFont="1" applyBorder="1" applyAlignment="1">
      <alignment wrapText="1" readingOrder="1"/>
    </xf>
    <xf numFmtId="0" fontId="5" fillId="0" borderId="19" xfId="0" applyFont="1" applyBorder="1" applyAlignment="1">
      <alignment wrapText="1" readingOrder="1"/>
    </xf>
    <xf numFmtId="14" fontId="11" fillId="0" borderId="19" xfId="0" applyNumberFormat="1" applyFont="1" applyBorder="1" applyAlignment="1">
      <alignment horizontal="right"/>
    </xf>
    <xf numFmtId="0" fontId="11" fillId="0" borderId="19" xfId="0" applyFont="1" applyBorder="1"/>
    <xf numFmtId="14" fontId="1" fillId="4" borderId="13" xfId="0" applyNumberFormat="1" applyFont="1" applyFill="1" applyBorder="1" applyAlignment="1">
      <alignment wrapText="1" readingOrder="1"/>
    </xf>
    <xf numFmtId="3" fontId="10" fillId="4" borderId="19" xfId="0" applyNumberFormat="1" applyFont="1" applyFill="1" applyBorder="1" applyAlignment="1">
      <alignment wrapText="1" readingOrder="1"/>
    </xf>
    <xf numFmtId="0" fontId="10" fillId="4" borderId="6" xfId="0" applyFont="1" applyFill="1" applyBorder="1" applyAlignment="1">
      <alignment wrapText="1" readingOrder="1"/>
    </xf>
    <xf numFmtId="0" fontId="5" fillId="4" borderId="19" xfId="0" applyFont="1" applyFill="1" applyBorder="1" applyAlignment="1">
      <alignment wrapText="1" readingOrder="1"/>
    </xf>
    <xf numFmtId="14" fontId="11" fillId="4" borderId="19" xfId="0" applyNumberFormat="1" applyFont="1" applyFill="1" applyBorder="1" applyAlignment="1">
      <alignment horizontal="right"/>
    </xf>
    <xf numFmtId="0" fontId="11" fillId="4" borderId="19" xfId="0" applyFont="1" applyFill="1" applyBorder="1"/>
    <xf numFmtId="3" fontId="10" fillId="0" borderId="19" xfId="0" applyNumberFormat="1" applyFont="1" applyBorder="1" applyAlignment="1">
      <alignment wrapText="1" readingOrder="1"/>
    </xf>
  </cellXfs>
  <cellStyles count="1">
    <cellStyle name="Normal" xfId="0" builtinId="0"/>
  </cellStyles>
  <dxfs count="630">
    <dxf>
      <numFmt numFmtId="3" formatCode="#,##0"/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b/>
      </font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numFmt numFmtId="0" formatCode="General"/>
    </dxf>
    <dxf>
      <numFmt numFmtId="19" formatCode="dd/mm/yyyy"/>
      <alignment horizontal="right"/>
    </dxf>
    <dxf>
      <numFmt numFmtId="19" formatCode="dd/mm/yyyy"/>
      <alignment horizontal="right"/>
    </dxf>
    <dxf>
      <numFmt numFmtId="0" formatCode="General"/>
      <border diagonalUp="0" diagonalDown="0" outline="0">
        <left/>
        <right/>
        <top/>
        <bottom/>
      </border>
    </dxf>
    <dxf>
      <numFmt numFmtId="19" formatCode="dd/mm/yyyy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9" formatCode="dd/mm/yyyy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0" formatCode="General"/>
      <alignment horizontal="general" vertical="bottom" textRotation="0" wrapText="1" indent="0" justifyLastLine="0" shrinkToFit="0" readingOrder="1"/>
      <border diagonalUp="0" diagonalDown="0" outline="0">
        <left/>
        <right style="thin">
          <color rgb="FF000000"/>
        </right>
        <top style="thin">
          <color rgb="FFCCCCCC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"/>
        <scheme val="none"/>
      </font>
      <numFmt numFmtId="0" formatCode="General"/>
      <alignment horizontal="general" vertical="bottom" textRotation="0" wrapText="1" indent="0" justifyLastLine="0" shrinkToFit="0" readingOrder="1"/>
      <border diagonalUp="0" diagonalDown="0">
        <left/>
        <right style="thin">
          <color rgb="FF000000"/>
        </right>
        <top style="thin">
          <color rgb="FFCCCCCC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alignment horizontal="general" vertical="bottom" textRotation="0" wrapText="1" indent="0" justifyLastLine="0" shrinkToFit="0" readingOrder="1"/>
      <border diagonalUp="0" diagonalDown="0" outline="0">
        <left style="thin">
          <color rgb="FFCCCCCC"/>
        </left>
        <right style="thin">
          <color rgb="FF000000"/>
        </right>
        <top style="thin">
          <color rgb="FFCCCCCC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"/>
        <scheme val="none"/>
      </font>
      <numFmt numFmtId="3" formatCode="#,##0"/>
      <alignment horizontal="general" vertical="bottom" textRotation="0" wrapText="1" indent="0" justifyLastLine="0" shrinkToFit="0" readingOrder="1"/>
      <border diagonalUp="0" diagonalDown="0">
        <left style="thin">
          <color rgb="FFCCCCCC"/>
        </left>
        <right style="thin">
          <color rgb="FF000000"/>
        </right>
        <top style="thin">
          <color rgb="FFCCCCCC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19" formatCode="dd/mm/yyyy"/>
      <alignment horizontal="general" vertical="bottom" textRotation="0" wrapText="1" indent="0" justifyLastLine="0" shrinkToFit="0" readingOrder="1"/>
      <border diagonalUp="0" diagonalDown="0" outline="0">
        <left/>
        <right style="thin">
          <color rgb="FF000000"/>
        </right>
        <top style="thin">
          <color rgb="FFCCCCCC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"/>
        <scheme val="none"/>
      </font>
      <numFmt numFmtId="19" formatCode="dd/mm/yyyy"/>
      <alignment horizontal="general" vertical="bottom" textRotation="0" wrapText="1" indent="0" justifyLastLine="0" shrinkToFit="0" readingOrder="1"/>
      <border diagonalUp="0" diagonalDown="0">
        <left/>
        <right style="thin">
          <color rgb="FF000000"/>
        </right>
        <top style="thin">
          <color rgb="FFCCCCCC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/>
        <right style="thin">
          <color rgb="FF000000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>
        <left/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1"/>
      <border diagonalUp="0" diagonalDown="0" outline="0">
        <left/>
        <right style="thin">
          <color rgb="FF000000"/>
        </right>
        <top style="thin">
          <color rgb="FFCCCCCC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1"/>
      <border diagonalUp="0" diagonalDown="0" outline="0">
        <left/>
        <right style="thin">
          <color rgb="FF000000"/>
        </right>
        <top style="thin">
          <color rgb="FFCCCCCC"/>
        </top>
        <bottom style="thin">
          <color rgb="FF000000"/>
        </bottom>
      </border>
    </dxf>
    <dxf>
      <border outline="0">
        <top style="thin">
          <color rgb="FFCCCCCC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vertical="top" wrapText="1" indent="0"/>
    </dxf>
    <dxf>
      <font>
        <b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[piegades_201_08_01_1.xlsx]kopsavilkums!PivotTable1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pattFill prst="pct70">
            <a:fgClr>
              <a:schemeClr val="accent2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4"/>
        <c:spPr>
          <a:pattFill prst="pct70">
            <a:fgClr>
              <a:schemeClr val="accent2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5"/>
        <c:spPr>
          <a:pattFill prst="pct70">
            <a:fgClr>
              <a:schemeClr val="accent2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6"/>
        <c:spPr>
          <a:pattFill prst="pct70">
            <a:fgClr>
              <a:schemeClr val="accent2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7"/>
        <c:spPr>
          <a:pattFill prst="pct70">
            <a:fgClr>
              <a:schemeClr val="accent2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8"/>
        <c:spPr>
          <a:pattFill prst="pct70">
            <a:fgClr>
              <a:schemeClr val="accent2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9"/>
        <c:spPr>
          <a:pattFill prst="pct70">
            <a:fgClr>
              <a:schemeClr val="accent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0"/>
        <c:spPr>
          <a:pattFill prst="pct70">
            <a:fgClr>
              <a:schemeClr val="accent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1"/>
        <c:spPr>
          <a:pattFill prst="pct70">
            <a:fgClr>
              <a:schemeClr val="accent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2"/>
        <c:spPr>
          <a:pattFill prst="pct70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3"/>
        <c:spPr>
          <a:pattFill prst="pct70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4"/>
        <c:spPr>
          <a:pattFill prst="pct70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5"/>
        <c:spPr>
          <a:pattFill prst="pct70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6"/>
        <c:spPr>
          <a:pattFill prst="pct70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7"/>
        <c:spPr>
          <a:pattFill prst="pct70">
            <a:fgClr>
              <a:schemeClr val="accent1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kopsavilkums!$C$42:$C$43</c:f>
              <c:strCache>
                <c:ptCount val="1"/>
                <c:pt idx="0">
                  <c:v>Comirnaty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53E8-4FE0-9BC1-298B2D2D26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53E8-4FE0-9BC1-298B2D2D26A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53E8-4FE0-9BC1-298B2D2D26A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53E8-4FE0-9BC1-298B2D2D26A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53E8-4FE0-9BC1-298B2D2D26A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53E8-4FE0-9BC1-298B2D2D26A9}"/>
              </c:ext>
            </c:extLst>
          </c:dPt>
          <c:cat>
            <c:strRef>
              <c:f>kopsavilkums!$B$44:$B$82</c:f>
              <c:strCache>
                <c:ptCount val="38"/>
                <c:pt idx="0">
                  <c:v>01 '21</c:v>
                </c:pt>
                <c:pt idx="1">
                  <c:v>02 '21</c:v>
                </c:pt>
                <c:pt idx="2">
                  <c:v>04 '21</c:v>
                </c:pt>
                <c:pt idx="3">
                  <c:v>05 '21</c:v>
                </c:pt>
                <c:pt idx="4">
                  <c:v>06 '21</c:v>
                </c:pt>
                <c:pt idx="5">
                  <c:v>07 '21</c:v>
                </c:pt>
                <c:pt idx="6">
                  <c:v>08 '21</c:v>
                </c:pt>
                <c:pt idx="7">
                  <c:v>09 '21</c:v>
                </c:pt>
                <c:pt idx="8">
                  <c:v>10 '21</c:v>
                </c:pt>
                <c:pt idx="9">
                  <c:v>11 '21</c:v>
                </c:pt>
                <c:pt idx="10">
                  <c:v>12 '21</c:v>
                </c:pt>
                <c:pt idx="11">
                  <c:v>13 '21</c:v>
                </c:pt>
                <c:pt idx="12">
                  <c:v>14 '21</c:v>
                </c:pt>
                <c:pt idx="13">
                  <c:v>15 '21</c:v>
                </c:pt>
                <c:pt idx="14">
                  <c:v>16 '21</c:v>
                </c:pt>
                <c:pt idx="15">
                  <c:v>17 '21</c:v>
                </c:pt>
                <c:pt idx="16">
                  <c:v>18 '21</c:v>
                </c:pt>
                <c:pt idx="17">
                  <c:v>19 '21</c:v>
                </c:pt>
                <c:pt idx="18">
                  <c:v>20 '21</c:v>
                </c:pt>
                <c:pt idx="19">
                  <c:v>21 '21</c:v>
                </c:pt>
                <c:pt idx="20">
                  <c:v>22 '21</c:v>
                </c:pt>
                <c:pt idx="21">
                  <c:v>23 '21</c:v>
                </c:pt>
                <c:pt idx="22">
                  <c:v>24 '21</c:v>
                </c:pt>
                <c:pt idx="23">
                  <c:v>25 '21</c:v>
                </c:pt>
                <c:pt idx="24">
                  <c:v>26 '21</c:v>
                </c:pt>
                <c:pt idx="25">
                  <c:v>27 '21</c:v>
                </c:pt>
                <c:pt idx="26">
                  <c:v>28 '21</c:v>
                </c:pt>
                <c:pt idx="27">
                  <c:v>29 '21</c:v>
                </c:pt>
                <c:pt idx="28">
                  <c:v>30 '21</c:v>
                </c:pt>
                <c:pt idx="29">
                  <c:v>31 '21</c:v>
                </c:pt>
                <c:pt idx="30">
                  <c:v>32 '21</c:v>
                </c:pt>
                <c:pt idx="31">
                  <c:v>33 '21</c:v>
                </c:pt>
                <c:pt idx="32">
                  <c:v>34 '21</c:v>
                </c:pt>
                <c:pt idx="33">
                  <c:v>35 '21</c:v>
                </c:pt>
                <c:pt idx="34">
                  <c:v>36 '21</c:v>
                </c:pt>
                <c:pt idx="35">
                  <c:v>37 '21</c:v>
                </c:pt>
                <c:pt idx="36">
                  <c:v>38 '21</c:v>
                </c:pt>
                <c:pt idx="37">
                  <c:v>39 '21</c:v>
                </c:pt>
              </c:strCache>
            </c:strRef>
          </c:cat>
          <c:val>
            <c:numRef>
              <c:f>kopsavilkums!$C$44:$C$82</c:f>
              <c:numCache>
                <c:formatCode>#,##0</c:formatCode>
                <c:ptCount val="38"/>
                <c:pt idx="0">
                  <c:v>13650</c:v>
                </c:pt>
                <c:pt idx="1">
                  <c:v>6825</c:v>
                </c:pt>
                <c:pt idx="7">
                  <c:v>1170</c:v>
                </c:pt>
                <c:pt idx="8">
                  <c:v>1170</c:v>
                </c:pt>
                <c:pt idx="9">
                  <c:v>1170</c:v>
                </c:pt>
                <c:pt idx="10">
                  <c:v>2340</c:v>
                </c:pt>
                <c:pt idx="11">
                  <c:v>2340</c:v>
                </c:pt>
                <c:pt idx="12">
                  <c:v>10530</c:v>
                </c:pt>
                <c:pt idx="13">
                  <c:v>11700</c:v>
                </c:pt>
                <c:pt idx="14">
                  <c:v>11700</c:v>
                </c:pt>
                <c:pt idx="15">
                  <c:v>33930</c:v>
                </c:pt>
                <c:pt idx="16">
                  <c:v>79560</c:v>
                </c:pt>
                <c:pt idx="17">
                  <c:v>79560</c:v>
                </c:pt>
                <c:pt idx="18">
                  <c:v>81900</c:v>
                </c:pt>
                <c:pt idx="19">
                  <c:v>83070</c:v>
                </c:pt>
                <c:pt idx="20">
                  <c:v>117000</c:v>
                </c:pt>
                <c:pt idx="21">
                  <c:v>105300</c:v>
                </c:pt>
                <c:pt idx="22">
                  <c:v>106470</c:v>
                </c:pt>
                <c:pt idx="23">
                  <c:v>132210</c:v>
                </c:pt>
                <c:pt idx="24">
                  <c:v>132210</c:v>
                </c:pt>
                <c:pt idx="25">
                  <c:v>33930</c:v>
                </c:pt>
                <c:pt idx="26">
                  <c:v>33930</c:v>
                </c:pt>
                <c:pt idx="27">
                  <c:v>33930</c:v>
                </c:pt>
                <c:pt idx="28">
                  <c:v>33930</c:v>
                </c:pt>
                <c:pt idx="29">
                  <c:v>35100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8-4FE0-9BC1-298B2D2D26A9}"/>
            </c:ext>
          </c:extLst>
        </c:ser>
        <c:ser>
          <c:idx val="1"/>
          <c:order val="1"/>
          <c:tx>
            <c:strRef>
              <c:f>kopsavilkums!$D$42:$D$43</c:f>
              <c:strCache>
                <c:ptCount val="1"/>
                <c:pt idx="0">
                  <c:v>COVID-19 Vaccine AstraZeneca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kopsavilkums!$B$44:$B$82</c:f>
              <c:strCache>
                <c:ptCount val="38"/>
                <c:pt idx="0">
                  <c:v>01 '21</c:v>
                </c:pt>
                <c:pt idx="1">
                  <c:v>02 '21</c:v>
                </c:pt>
                <c:pt idx="2">
                  <c:v>04 '21</c:v>
                </c:pt>
                <c:pt idx="3">
                  <c:v>05 '21</c:v>
                </c:pt>
                <c:pt idx="4">
                  <c:v>06 '21</c:v>
                </c:pt>
                <c:pt idx="5">
                  <c:v>07 '21</c:v>
                </c:pt>
                <c:pt idx="6">
                  <c:v>08 '21</c:v>
                </c:pt>
                <c:pt idx="7">
                  <c:v>09 '21</c:v>
                </c:pt>
                <c:pt idx="8">
                  <c:v>10 '21</c:v>
                </c:pt>
                <c:pt idx="9">
                  <c:v>11 '21</c:v>
                </c:pt>
                <c:pt idx="10">
                  <c:v>12 '21</c:v>
                </c:pt>
                <c:pt idx="11">
                  <c:v>13 '21</c:v>
                </c:pt>
                <c:pt idx="12">
                  <c:v>14 '21</c:v>
                </c:pt>
                <c:pt idx="13">
                  <c:v>15 '21</c:v>
                </c:pt>
                <c:pt idx="14">
                  <c:v>16 '21</c:v>
                </c:pt>
                <c:pt idx="15">
                  <c:v>17 '21</c:v>
                </c:pt>
                <c:pt idx="16">
                  <c:v>18 '21</c:v>
                </c:pt>
                <c:pt idx="17">
                  <c:v>19 '21</c:v>
                </c:pt>
                <c:pt idx="18">
                  <c:v>20 '21</c:v>
                </c:pt>
                <c:pt idx="19">
                  <c:v>21 '21</c:v>
                </c:pt>
                <c:pt idx="20">
                  <c:v>22 '21</c:v>
                </c:pt>
                <c:pt idx="21">
                  <c:v>23 '21</c:v>
                </c:pt>
                <c:pt idx="22">
                  <c:v>24 '21</c:v>
                </c:pt>
                <c:pt idx="23">
                  <c:v>25 '21</c:v>
                </c:pt>
                <c:pt idx="24">
                  <c:v>26 '21</c:v>
                </c:pt>
                <c:pt idx="25">
                  <c:v>27 '21</c:v>
                </c:pt>
                <c:pt idx="26">
                  <c:v>28 '21</c:v>
                </c:pt>
                <c:pt idx="27">
                  <c:v>29 '21</c:v>
                </c:pt>
                <c:pt idx="28">
                  <c:v>30 '21</c:v>
                </c:pt>
                <c:pt idx="29">
                  <c:v>31 '21</c:v>
                </c:pt>
                <c:pt idx="30">
                  <c:v>32 '21</c:v>
                </c:pt>
                <c:pt idx="31">
                  <c:v>33 '21</c:v>
                </c:pt>
                <c:pt idx="32">
                  <c:v>34 '21</c:v>
                </c:pt>
                <c:pt idx="33">
                  <c:v>35 '21</c:v>
                </c:pt>
                <c:pt idx="34">
                  <c:v>36 '21</c:v>
                </c:pt>
                <c:pt idx="35">
                  <c:v>37 '21</c:v>
                </c:pt>
                <c:pt idx="36">
                  <c:v>38 '21</c:v>
                </c:pt>
                <c:pt idx="37">
                  <c:v>39 '21</c:v>
                </c:pt>
              </c:strCache>
            </c:strRef>
          </c:cat>
          <c:val>
            <c:numRef>
              <c:f>kopsavilkums!$D$44:$D$82</c:f>
              <c:numCache>
                <c:formatCode>#,##0</c:formatCode>
                <c:ptCount val="38"/>
                <c:pt idx="3">
                  <c:v>7200</c:v>
                </c:pt>
                <c:pt idx="4">
                  <c:v>9600</c:v>
                </c:pt>
                <c:pt idx="5">
                  <c:v>16800</c:v>
                </c:pt>
                <c:pt idx="7">
                  <c:v>14400</c:v>
                </c:pt>
                <c:pt idx="8">
                  <c:v>31200</c:v>
                </c:pt>
                <c:pt idx="9">
                  <c:v>2400</c:v>
                </c:pt>
                <c:pt idx="10">
                  <c:v>4800</c:v>
                </c:pt>
                <c:pt idx="11">
                  <c:v>43200</c:v>
                </c:pt>
                <c:pt idx="13">
                  <c:v>7200</c:v>
                </c:pt>
                <c:pt idx="14">
                  <c:v>12000</c:v>
                </c:pt>
                <c:pt idx="15">
                  <c:v>69600</c:v>
                </c:pt>
                <c:pt idx="17">
                  <c:v>12000</c:v>
                </c:pt>
                <c:pt idx="18">
                  <c:v>9600</c:v>
                </c:pt>
                <c:pt idx="20">
                  <c:v>56400</c:v>
                </c:pt>
                <c:pt idx="22">
                  <c:v>16800</c:v>
                </c:pt>
                <c:pt idx="23">
                  <c:v>19400</c:v>
                </c:pt>
                <c:pt idx="24">
                  <c:v>115200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5B-4FCC-BC77-D00765AF12E4}"/>
            </c:ext>
          </c:extLst>
        </c:ser>
        <c:ser>
          <c:idx val="2"/>
          <c:order val="2"/>
          <c:tx>
            <c:strRef>
              <c:f>kopsavilkums!$E$42:$E$43</c:f>
              <c:strCache>
                <c:ptCount val="1"/>
                <c:pt idx="0">
                  <c:v>COVID-19 Vaccine Moderna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kopsavilkums!$B$44:$B$82</c:f>
              <c:strCache>
                <c:ptCount val="38"/>
                <c:pt idx="0">
                  <c:v>01 '21</c:v>
                </c:pt>
                <c:pt idx="1">
                  <c:v>02 '21</c:v>
                </c:pt>
                <c:pt idx="2">
                  <c:v>04 '21</c:v>
                </c:pt>
                <c:pt idx="3">
                  <c:v>05 '21</c:v>
                </c:pt>
                <c:pt idx="4">
                  <c:v>06 '21</c:v>
                </c:pt>
                <c:pt idx="5">
                  <c:v>07 '21</c:v>
                </c:pt>
                <c:pt idx="6">
                  <c:v>08 '21</c:v>
                </c:pt>
                <c:pt idx="7">
                  <c:v>09 '21</c:v>
                </c:pt>
                <c:pt idx="8">
                  <c:v>10 '21</c:v>
                </c:pt>
                <c:pt idx="9">
                  <c:v>11 '21</c:v>
                </c:pt>
                <c:pt idx="10">
                  <c:v>12 '21</c:v>
                </c:pt>
                <c:pt idx="11">
                  <c:v>13 '21</c:v>
                </c:pt>
                <c:pt idx="12">
                  <c:v>14 '21</c:v>
                </c:pt>
                <c:pt idx="13">
                  <c:v>15 '21</c:v>
                </c:pt>
                <c:pt idx="14">
                  <c:v>16 '21</c:v>
                </c:pt>
                <c:pt idx="15">
                  <c:v>17 '21</c:v>
                </c:pt>
                <c:pt idx="16">
                  <c:v>18 '21</c:v>
                </c:pt>
                <c:pt idx="17">
                  <c:v>19 '21</c:v>
                </c:pt>
                <c:pt idx="18">
                  <c:v>20 '21</c:v>
                </c:pt>
                <c:pt idx="19">
                  <c:v>21 '21</c:v>
                </c:pt>
                <c:pt idx="20">
                  <c:v>22 '21</c:v>
                </c:pt>
                <c:pt idx="21">
                  <c:v>23 '21</c:v>
                </c:pt>
                <c:pt idx="22">
                  <c:v>24 '21</c:v>
                </c:pt>
                <c:pt idx="23">
                  <c:v>25 '21</c:v>
                </c:pt>
                <c:pt idx="24">
                  <c:v>26 '21</c:v>
                </c:pt>
                <c:pt idx="25">
                  <c:v>27 '21</c:v>
                </c:pt>
                <c:pt idx="26">
                  <c:v>28 '21</c:v>
                </c:pt>
                <c:pt idx="27">
                  <c:v>29 '21</c:v>
                </c:pt>
                <c:pt idx="28">
                  <c:v>30 '21</c:v>
                </c:pt>
                <c:pt idx="29">
                  <c:v>31 '21</c:v>
                </c:pt>
                <c:pt idx="30">
                  <c:v>32 '21</c:v>
                </c:pt>
                <c:pt idx="31">
                  <c:v>33 '21</c:v>
                </c:pt>
                <c:pt idx="32">
                  <c:v>34 '21</c:v>
                </c:pt>
                <c:pt idx="33">
                  <c:v>35 '21</c:v>
                </c:pt>
                <c:pt idx="34">
                  <c:v>36 '21</c:v>
                </c:pt>
                <c:pt idx="35">
                  <c:v>37 '21</c:v>
                </c:pt>
                <c:pt idx="36">
                  <c:v>38 '21</c:v>
                </c:pt>
                <c:pt idx="37">
                  <c:v>39 '21</c:v>
                </c:pt>
              </c:strCache>
            </c:strRef>
          </c:cat>
          <c:val>
            <c:numRef>
              <c:f>kopsavilkums!$E$44:$E$82</c:f>
              <c:numCache>
                <c:formatCode>#,##0</c:formatCode>
                <c:ptCount val="38"/>
                <c:pt idx="1">
                  <c:v>1200</c:v>
                </c:pt>
                <c:pt idx="2">
                  <c:v>2400</c:v>
                </c:pt>
                <c:pt idx="4">
                  <c:v>3600</c:v>
                </c:pt>
                <c:pt idx="6">
                  <c:v>8400</c:v>
                </c:pt>
                <c:pt idx="9">
                  <c:v>16800</c:v>
                </c:pt>
                <c:pt idx="11">
                  <c:v>25200</c:v>
                </c:pt>
                <c:pt idx="13">
                  <c:v>20400</c:v>
                </c:pt>
                <c:pt idx="14">
                  <c:v>12000</c:v>
                </c:pt>
                <c:pt idx="15">
                  <c:v>13200</c:v>
                </c:pt>
                <c:pt idx="16">
                  <c:v>19200</c:v>
                </c:pt>
                <c:pt idx="17">
                  <c:v>19200</c:v>
                </c:pt>
                <c:pt idx="18">
                  <c:v>19200</c:v>
                </c:pt>
                <c:pt idx="19">
                  <c:v>19200</c:v>
                </c:pt>
                <c:pt idx="20">
                  <c:v>19200</c:v>
                </c:pt>
                <c:pt idx="21">
                  <c:v>19200</c:v>
                </c:pt>
                <c:pt idx="22">
                  <c:v>19200</c:v>
                </c:pt>
                <c:pt idx="23">
                  <c:v>21600</c:v>
                </c:pt>
                <c:pt idx="24">
                  <c:v>22800</c:v>
                </c:pt>
                <c:pt idx="25">
                  <c:v>16800</c:v>
                </c:pt>
                <c:pt idx="26">
                  <c:v>16800</c:v>
                </c:pt>
                <c:pt idx="27">
                  <c:v>16800</c:v>
                </c:pt>
                <c:pt idx="28">
                  <c:v>16800</c:v>
                </c:pt>
                <c:pt idx="29">
                  <c:v>32400</c:v>
                </c:pt>
                <c:pt idx="30">
                  <c:v>32400</c:v>
                </c:pt>
                <c:pt idx="31">
                  <c:v>32400</c:v>
                </c:pt>
                <c:pt idx="32">
                  <c:v>32400</c:v>
                </c:pt>
                <c:pt idx="33">
                  <c:v>46800</c:v>
                </c:pt>
                <c:pt idx="34">
                  <c:v>46800</c:v>
                </c:pt>
                <c:pt idx="35">
                  <c:v>46800</c:v>
                </c:pt>
                <c:pt idx="36">
                  <c:v>46800</c:v>
                </c:pt>
                <c:pt idx="37">
                  <c:v>45600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5B-4FCC-BC77-D00765AF12E4}"/>
            </c:ext>
          </c:extLst>
        </c:ser>
        <c:ser>
          <c:idx val="3"/>
          <c:order val="3"/>
          <c:tx>
            <c:strRef>
              <c:f>kopsavilkums!$F$42:$F$43</c:f>
              <c:strCache>
                <c:ptCount val="1"/>
                <c:pt idx="0">
                  <c:v>COVID-19 Vaccine Janssen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kopsavilkums!$B$44:$B$82</c:f>
              <c:strCache>
                <c:ptCount val="38"/>
                <c:pt idx="0">
                  <c:v>01 '21</c:v>
                </c:pt>
                <c:pt idx="1">
                  <c:v>02 '21</c:v>
                </c:pt>
                <c:pt idx="2">
                  <c:v>04 '21</c:v>
                </c:pt>
                <c:pt idx="3">
                  <c:v>05 '21</c:v>
                </c:pt>
                <c:pt idx="4">
                  <c:v>06 '21</c:v>
                </c:pt>
                <c:pt idx="5">
                  <c:v>07 '21</c:v>
                </c:pt>
                <c:pt idx="6">
                  <c:v>08 '21</c:v>
                </c:pt>
                <c:pt idx="7">
                  <c:v>09 '21</c:v>
                </c:pt>
                <c:pt idx="8">
                  <c:v>10 '21</c:v>
                </c:pt>
                <c:pt idx="9">
                  <c:v>11 '21</c:v>
                </c:pt>
                <c:pt idx="10">
                  <c:v>12 '21</c:v>
                </c:pt>
                <c:pt idx="11">
                  <c:v>13 '21</c:v>
                </c:pt>
                <c:pt idx="12">
                  <c:v>14 '21</c:v>
                </c:pt>
                <c:pt idx="13">
                  <c:v>15 '21</c:v>
                </c:pt>
                <c:pt idx="14">
                  <c:v>16 '21</c:v>
                </c:pt>
                <c:pt idx="15">
                  <c:v>17 '21</c:v>
                </c:pt>
                <c:pt idx="16">
                  <c:v>18 '21</c:v>
                </c:pt>
                <c:pt idx="17">
                  <c:v>19 '21</c:v>
                </c:pt>
                <c:pt idx="18">
                  <c:v>20 '21</c:v>
                </c:pt>
                <c:pt idx="19">
                  <c:v>21 '21</c:v>
                </c:pt>
                <c:pt idx="20">
                  <c:v>22 '21</c:v>
                </c:pt>
                <c:pt idx="21">
                  <c:v>23 '21</c:v>
                </c:pt>
                <c:pt idx="22">
                  <c:v>24 '21</c:v>
                </c:pt>
                <c:pt idx="23">
                  <c:v>25 '21</c:v>
                </c:pt>
                <c:pt idx="24">
                  <c:v>26 '21</c:v>
                </c:pt>
                <c:pt idx="25">
                  <c:v>27 '21</c:v>
                </c:pt>
                <c:pt idx="26">
                  <c:v>28 '21</c:v>
                </c:pt>
                <c:pt idx="27">
                  <c:v>29 '21</c:v>
                </c:pt>
                <c:pt idx="28">
                  <c:v>30 '21</c:v>
                </c:pt>
                <c:pt idx="29">
                  <c:v>31 '21</c:v>
                </c:pt>
                <c:pt idx="30">
                  <c:v>32 '21</c:v>
                </c:pt>
                <c:pt idx="31">
                  <c:v>33 '21</c:v>
                </c:pt>
                <c:pt idx="32">
                  <c:v>34 '21</c:v>
                </c:pt>
                <c:pt idx="33">
                  <c:v>35 '21</c:v>
                </c:pt>
                <c:pt idx="34">
                  <c:v>36 '21</c:v>
                </c:pt>
                <c:pt idx="35">
                  <c:v>37 '21</c:v>
                </c:pt>
                <c:pt idx="36">
                  <c:v>38 '21</c:v>
                </c:pt>
                <c:pt idx="37">
                  <c:v>39 '21</c:v>
                </c:pt>
              </c:strCache>
            </c:strRef>
          </c:cat>
          <c:val>
            <c:numRef>
              <c:f>kopsavilkums!$F$44:$F$82</c:f>
              <c:numCache>
                <c:formatCode>#,##0</c:formatCode>
                <c:ptCount val="38"/>
                <c:pt idx="13">
                  <c:v>4800</c:v>
                </c:pt>
                <c:pt idx="15">
                  <c:v>6000</c:v>
                </c:pt>
                <c:pt idx="17">
                  <c:v>6000</c:v>
                </c:pt>
                <c:pt idx="18">
                  <c:v>7200</c:v>
                </c:pt>
                <c:pt idx="19">
                  <c:v>16800</c:v>
                </c:pt>
                <c:pt idx="20">
                  <c:v>12000</c:v>
                </c:pt>
                <c:pt idx="21">
                  <c:v>12000</c:v>
                </c:pt>
                <c:pt idx="23">
                  <c:v>11800</c:v>
                </c:pt>
                <c:pt idx="24">
                  <c:v>14400</c:v>
                </c:pt>
                <c:pt idx="25">
                  <c:v>7200</c:v>
                </c:pt>
                <c:pt idx="28">
                  <c:v>12000</c:v>
                </c:pt>
                <c:pt idx="29">
                  <c:v>5300</c:v>
                </c:pt>
                <c:pt idx="30">
                  <c:v>7000</c:v>
                </c:pt>
                <c:pt idx="32">
                  <c:v>20400</c:v>
                </c:pt>
                <c:pt idx="33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45B-4FCC-BC77-D00765AF1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79255672"/>
        <c:axId val="879256000"/>
      </c:barChart>
      <c:catAx>
        <c:axId val="87925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879256000"/>
        <c:crosses val="autoZero"/>
        <c:auto val="1"/>
        <c:lblAlgn val="ctr"/>
        <c:lblOffset val="100"/>
        <c:noMultiLvlLbl val="0"/>
      </c:catAx>
      <c:valAx>
        <c:axId val="87925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879255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153867</xdr:colOff>
      <xdr:row>1</xdr:row>
      <xdr:rowOff>171450</xdr:rowOff>
    </xdr:from>
    <xdr:to>
      <xdr:col>8</xdr:col>
      <xdr:colOff>1181100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50EB9-450E-4C51-8E69-6475EDBB2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447675</xdr:colOff>
      <xdr:row>2</xdr:row>
      <xdr:rowOff>149225</xdr:rowOff>
    </xdr:from>
    <xdr:to>
      <xdr:col>6</xdr:col>
      <xdr:colOff>466725</xdr:colOff>
      <xdr:row>35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82148DC-E89E-42E8-B061-D33B511D36D3}"/>
            </a:ext>
          </a:extLst>
        </xdr:cNvPr>
        <xdr:cNvCxnSpPr/>
      </xdr:nvCxnSpPr>
      <xdr:spPr>
        <a:xfrm flipV="1">
          <a:off x="12687300" y="498475"/>
          <a:ext cx="19050" cy="5626100"/>
        </a:xfrm>
        <a:prstGeom prst="line">
          <a:avLst/>
        </a:prstGeom>
        <a:ln w="3810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is Seilis" id="{082F1BE8-D3FB-4270-A541-3FF231B63DBD}" userId="S::andis.seilis@zva.gov.lv::5945ff94-de78-40b9-ae7c-259b0afac0cd" providerId="AD"/>
  <person displayName="Armīns Kalniņš" id="{49E9758B-E7A2-4355-B632-1C9111ABF7A8}" userId="S::armins.kalnins@vm.gov.lv::49cc244b-20a5-4e93-8b7b-795fa6e807e1" providerId="AD"/>
  <person displayName="Ainārs Lācbergs" id="{F732F368-4E77-476A-A07C-70F0EB7575E2}" userId="S::ainars.lacbergs@vmnvd.gov.lv::29edc8e8-4934-41e0-b341-235896b9baab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mīns Kalniņš" refreshedDate="44411.398227546299" createdVersion="7" refreshedVersion="7" minRefreshableVersion="3" recordCount="91" xr:uid="{F22AAAF9-1CC1-42E3-8B7F-F7F4D909375C}">
  <cacheSource type="worksheet">
    <worksheetSource name="Piegadatais_TuvakasPiegades"/>
  </cacheSource>
  <cacheFields count="8">
    <cacheField name="Ražotājs" numFmtId="0">
      <sharedItems/>
    </cacheField>
    <cacheField name="Vakcīnas nosaukums" numFmtId="0">
      <sharedItems count="4">
        <s v="Comirnaty"/>
        <s v="COVID-19 Vaccine Moderna"/>
        <s v="COVID-19 Vaccine AstraZeneca"/>
        <s v="COVID-19 Vaccine Janssen"/>
      </sharedItems>
    </cacheField>
    <cacheField name="Datums" numFmtId="14">
      <sharedItems containsSemiMixedTypes="0" containsNonDate="0" containsDate="1" containsString="0" minDate="2020-12-26T00:00:00" maxDate="2021-10-01T00:00:00"/>
    </cacheField>
    <cacheField name="Devas" numFmtId="3">
      <sharedItems containsSemiMixedTypes="0" containsString="0" containsNumber="1" containsInteger="1" minValue="1170" maxValue="132210"/>
    </cacheField>
    <cacheField name="Statuss" numFmtId="0">
      <sharedItems count="3">
        <s v="piegādāts"/>
        <s v="neapstiprināts"/>
        <s v="apstiprināts" u="1"/>
      </sharedItems>
    </cacheField>
    <cacheField name="Nedēļa" numFmtId="14">
      <sharedItems count="39">
        <s v="52 '20"/>
        <s v="01 '21"/>
        <s v="02 '21"/>
        <s v="04 '21"/>
        <s v="05 '21"/>
        <s v="06 '21"/>
        <s v="07 '21"/>
        <s v="08 '21"/>
        <s v="09 '21"/>
        <s v="10 '21"/>
        <s v="11 '21"/>
        <s v="12 '21"/>
        <s v="13 '21"/>
        <s v="14 '21"/>
        <s v="15 '21"/>
        <s v="16 '21"/>
        <s v="17 '21"/>
        <s v="18 '21"/>
        <s v="19 '21"/>
        <s v="20 '21"/>
        <s v="21 '21"/>
        <s v="22 '21"/>
        <s v="23 '21"/>
        <s v="24 '21"/>
        <s v="25 '21"/>
        <s v="26 '21"/>
        <s v="27 '21"/>
        <s v="28 '21"/>
        <s v="29 '21"/>
        <s v="30 '21"/>
        <s v="31 '21"/>
        <s v="32 '21"/>
        <s v="33 '21"/>
        <s v="34 '21"/>
        <s v="35 '21"/>
        <s v="36 '21"/>
        <s v="37 '21"/>
        <s v="38 '21"/>
        <s v="39 '21"/>
      </sharedItems>
    </cacheField>
    <cacheField name="Nedēļa, kad pieejams vakcinēšanai" numFmtId="14">
      <sharedItems count="39">
        <s v="53 '21"/>
        <s v="01 '21"/>
        <s v="02 '21"/>
        <s v="05 '21"/>
        <s v="06 '21"/>
        <s v="07 '21"/>
        <s v="08 '21"/>
        <s v="09 '21"/>
        <s v="10 '21"/>
        <s v="11 '21"/>
        <s v="12 '21"/>
        <s v="13 '21"/>
        <s v="14 '21"/>
        <s v="15 '21"/>
        <s v="16 '21"/>
        <s v="17 '21"/>
        <s v="18 '21"/>
        <s v="19 '21"/>
        <s v="20 '21"/>
        <s v="21 '21"/>
        <s v="22 '21"/>
        <s v="23 '21"/>
        <s v="24 '21"/>
        <s v="25 '21"/>
        <s v="26 '21"/>
        <s v="27 '21"/>
        <s v="28 '21"/>
        <s v="29 '21"/>
        <s v="30 '21"/>
        <s v="31 '21"/>
        <s v="32 '21"/>
        <s v="33 '21"/>
        <s v="34 '21"/>
        <s v="35 '21"/>
        <s v="36 '21"/>
        <s v="37 '21"/>
        <s v="38 '21"/>
        <s v="39 '21"/>
        <s v="40 '21"/>
      </sharedItems>
    </cacheField>
    <cacheField name="Diena, kad piegādāt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Pfizer/Biontech (Comirnaty)"/>
    <x v="0"/>
    <d v="2020-12-26T00:00:00"/>
    <n v="9750"/>
    <x v="0"/>
    <x v="0"/>
    <x v="0"/>
    <s v="sestdiena"/>
  </r>
  <r>
    <s v="Pfizer/Biontech (Comirnaty)"/>
    <x v="0"/>
    <d v="2021-01-04T00:00:00"/>
    <n v="13650"/>
    <x v="0"/>
    <x v="1"/>
    <x v="1"/>
    <s v="pirmdiena"/>
  </r>
  <r>
    <s v="Pfizer/Biontech (Comirnaty)"/>
    <x v="0"/>
    <d v="2021-01-11T00:00:00"/>
    <n v="6825"/>
    <x v="0"/>
    <x v="2"/>
    <x v="2"/>
    <s v="pirmdiena"/>
  </r>
  <r>
    <s v="Moderna"/>
    <x v="1"/>
    <d v="2021-01-12T00:00:00"/>
    <n v="1200"/>
    <x v="0"/>
    <x v="2"/>
    <x v="2"/>
    <s v="otrdiena"/>
  </r>
  <r>
    <s v="Moderna"/>
    <x v="1"/>
    <d v="2021-01-31T00:00:00"/>
    <n v="2400"/>
    <x v="0"/>
    <x v="3"/>
    <x v="3"/>
    <s v="svētdiena"/>
  </r>
  <r>
    <s v="AstraZeneca"/>
    <x v="2"/>
    <d v="2021-02-07T00:00:00"/>
    <n v="7200"/>
    <x v="0"/>
    <x v="4"/>
    <x v="4"/>
    <s v="svētdiena"/>
  </r>
  <r>
    <s v="AstraZeneca"/>
    <x v="2"/>
    <d v="2021-02-11T00:00:00"/>
    <n v="9600"/>
    <x v="0"/>
    <x v="5"/>
    <x v="5"/>
    <s v="ceturtdiena"/>
  </r>
  <r>
    <s v="Moderna"/>
    <x v="1"/>
    <d v="2021-02-12T00:00:00"/>
    <n v="3600"/>
    <x v="0"/>
    <x v="5"/>
    <x v="5"/>
    <s v="piektdiena"/>
  </r>
  <r>
    <s v="AstraZeneca"/>
    <x v="2"/>
    <d v="2021-02-19T00:00:00"/>
    <n v="16800"/>
    <x v="0"/>
    <x v="6"/>
    <x v="6"/>
    <s v="piektdiena"/>
  </r>
  <r>
    <s v="Moderna"/>
    <x v="1"/>
    <d v="2021-02-24T00:00:00"/>
    <n v="8400"/>
    <x v="0"/>
    <x v="7"/>
    <x v="7"/>
    <s v="trešdiena"/>
  </r>
  <r>
    <s v="Pfizer/Biontech (Comirnaty)"/>
    <x v="0"/>
    <d v="2021-03-01T00:00:00"/>
    <n v="1170"/>
    <x v="0"/>
    <x v="8"/>
    <x v="7"/>
    <s v="pirmdiena"/>
  </r>
  <r>
    <s v="AstraZeneca"/>
    <x v="2"/>
    <d v="2021-03-02T00:00:00"/>
    <n v="14400"/>
    <x v="0"/>
    <x v="8"/>
    <x v="7"/>
    <s v="otrdiena"/>
  </r>
  <r>
    <s v="Pfizer/Biontech (Comirnaty)"/>
    <x v="0"/>
    <d v="2021-03-08T00:00:00"/>
    <n v="1170"/>
    <x v="0"/>
    <x v="9"/>
    <x v="8"/>
    <s v="pirmdiena"/>
  </r>
  <r>
    <s v="AstraZeneca"/>
    <x v="2"/>
    <d v="2021-03-09T00:00:00"/>
    <n v="21600"/>
    <x v="0"/>
    <x v="9"/>
    <x v="8"/>
    <s v="otrdiena"/>
  </r>
  <r>
    <s v="AstraZeneca"/>
    <x v="2"/>
    <d v="2021-03-12T00:00:00"/>
    <n v="9600"/>
    <x v="0"/>
    <x v="9"/>
    <x v="9"/>
    <s v="piektdiena"/>
  </r>
  <r>
    <s v="Pfizer/Biontech (Comirnaty)"/>
    <x v="0"/>
    <d v="2021-03-15T00:00:00"/>
    <n v="1170"/>
    <x v="0"/>
    <x v="10"/>
    <x v="9"/>
    <s v="pirmdiena"/>
  </r>
  <r>
    <s v="Moderna"/>
    <x v="1"/>
    <d v="2021-03-18T00:00:00"/>
    <n v="16800"/>
    <x v="0"/>
    <x v="10"/>
    <x v="10"/>
    <s v="ceturtdiena"/>
  </r>
  <r>
    <s v="AstraZeneca"/>
    <x v="2"/>
    <d v="2021-03-19T00:00:00"/>
    <n v="2400"/>
    <x v="0"/>
    <x v="10"/>
    <x v="10"/>
    <s v="piektdiena"/>
  </r>
  <r>
    <s v="Pfizer/Biontech (Comirnaty)"/>
    <x v="0"/>
    <d v="2021-03-22T00:00:00"/>
    <n v="2340"/>
    <x v="0"/>
    <x v="11"/>
    <x v="10"/>
    <s v="pirmdiena"/>
  </r>
  <r>
    <s v="AstraZeneca"/>
    <x v="2"/>
    <d v="2021-03-26T00:00:00"/>
    <n v="4800"/>
    <x v="0"/>
    <x v="11"/>
    <x v="11"/>
    <s v="piektdiena"/>
  </r>
  <r>
    <s v="Pfizer/Biontech (Comirnaty)"/>
    <x v="0"/>
    <d v="2021-03-29T00:00:00"/>
    <n v="2340"/>
    <x v="0"/>
    <x v="12"/>
    <x v="11"/>
    <s v="pirmdiena"/>
  </r>
  <r>
    <s v="Moderna"/>
    <x v="1"/>
    <d v="2021-03-30T00:00:00"/>
    <n v="25200"/>
    <x v="0"/>
    <x v="12"/>
    <x v="11"/>
    <s v="otrdiena"/>
  </r>
  <r>
    <s v="AstraZeneca"/>
    <x v="2"/>
    <d v="2021-03-31T00:00:00"/>
    <n v="43200"/>
    <x v="0"/>
    <x v="12"/>
    <x v="12"/>
    <s v="trešdiena"/>
  </r>
  <r>
    <s v="Pfizer/Biontech (Comirnaty)"/>
    <x v="0"/>
    <d v="2021-04-05T00:00:00"/>
    <n v="10530"/>
    <x v="0"/>
    <x v="13"/>
    <x v="12"/>
    <s v="pirmdiena"/>
  </r>
  <r>
    <s v="Pfizer/Biontech (Comirnaty)"/>
    <x v="0"/>
    <d v="2021-04-12T00:00:00"/>
    <n v="11700"/>
    <x v="0"/>
    <x v="14"/>
    <x v="13"/>
    <s v="pirmdiena"/>
  </r>
  <r>
    <s v="AstraZeneca"/>
    <x v="2"/>
    <d v="2021-04-13T00:00:00"/>
    <n v="7200"/>
    <x v="0"/>
    <x v="14"/>
    <x v="13"/>
    <s v="otrdiena"/>
  </r>
  <r>
    <s v="Janssen"/>
    <x v="3"/>
    <d v="2021-04-13T00:00:00"/>
    <n v="4800"/>
    <x v="0"/>
    <x v="14"/>
    <x v="13"/>
    <s v="otrdiena"/>
  </r>
  <r>
    <s v="Moderna"/>
    <x v="1"/>
    <d v="2021-04-18T00:00:00"/>
    <n v="20400"/>
    <x v="0"/>
    <x v="14"/>
    <x v="14"/>
    <s v="svētdiena"/>
  </r>
  <r>
    <s v="Pfizer/Biontech (Comirnaty)"/>
    <x v="0"/>
    <d v="2021-04-19T00:00:00"/>
    <n v="11700"/>
    <x v="0"/>
    <x v="15"/>
    <x v="14"/>
    <s v="pirmdiena"/>
  </r>
  <r>
    <s v="AstraZeneca"/>
    <x v="2"/>
    <d v="2021-04-20T00:00:00"/>
    <n v="12000"/>
    <x v="0"/>
    <x v="15"/>
    <x v="14"/>
    <s v="otrdiena"/>
  </r>
  <r>
    <s v="Moderna"/>
    <x v="1"/>
    <d v="2021-04-25T00:00:00"/>
    <n v="12000"/>
    <x v="0"/>
    <x v="15"/>
    <x v="15"/>
    <s v="svētdiena"/>
  </r>
  <r>
    <s v="Pfizer/Biontech (Comirnaty)"/>
    <x v="0"/>
    <d v="2021-04-26T00:00:00"/>
    <n v="33930"/>
    <x v="0"/>
    <x v="16"/>
    <x v="15"/>
    <s v="pirmdiena"/>
  </r>
  <r>
    <s v="AstraZeneca"/>
    <x v="2"/>
    <d v="2021-04-27T00:00:00"/>
    <n v="4800"/>
    <x v="0"/>
    <x v="16"/>
    <x v="15"/>
    <s v="otrdiena"/>
  </r>
  <r>
    <s v="Janssen"/>
    <x v="3"/>
    <d v="2021-04-28T00:00:00"/>
    <n v="6000"/>
    <x v="0"/>
    <x v="16"/>
    <x v="16"/>
    <s v="trešdiena"/>
  </r>
  <r>
    <s v="AstraZeneca"/>
    <x v="2"/>
    <d v="2021-04-29T00:00:00"/>
    <n v="64800"/>
    <x v="0"/>
    <x v="16"/>
    <x v="16"/>
    <s v="ceturtdiena"/>
  </r>
  <r>
    <s v="Moderna"/>
    <x v="1"/>
    <d v="2021-04-29T00:00:00"/>
    <n v="13200"/>
    <x v="0"/>
    <x v="16"/>
    <x v="16"/>
    <s v="ceturtdiena"/>
  </r>
  <r>
    <s v="Pfizer/Biontech (Comirnaty)"/>
    <x v="0"/>
    <d v="2021-05-03T00:00:00"/>
    <n v="79560"/>
    <x v="0"/>
    <x v="17"/>
    <x v="16"/>
    <s v="pirmdiena"/>
  </r>
  <r>
    <s v="Moderna"/>
    <x v="1"/>
    <d v="2021-05-05T00:00:00"/>
    <n v="19200"/>
    <x v="0"/>
    <x v="17"/>
    <x v="17"/>
    <s v="trešdiena"/>
  </r>
  <r>
    <s v="Pfizer/Biontech (Comirnaty)"/>
    <x v="0"/>
    <d v="2021-05-10T00:00:00"/>
    <n v="79560"/>
    <x v="0"/>
    <x v="18"/>
    <x v="17"/>
    <s v="pirmdiena"/>
  </r>
  <r>
    <s v="Janssen"/>
    <x v="3"/>
    <d v="2021-05-12T00:00:00"/>
    <n v="6000"/>
    <x v="0"/>
    <x v="18"/>
    <x v="18"/>
    <s v="trešdiena"/>
  </r>
  <r>
    <s v="AstraZeneca"/>
    <x v="2"/>
    <d v="2021-05-13T00:00:00"/>
    <n v="12000"/>
    <x v="0"/>
    <x v="18"/>
    <x v="18"/>
    <s v="ceturtdiena"/>
  </r>
  <r>
    <s v="Moderna"/>
    <x v="1"/>
    <d v="2021-05-13T00:00:00"/>
    <n v="19200"/>
    <x v="0"/>
    <x v="18"/>
    <x v="18"/>
    <s v="ceturtdiena"/>
  </r>
  <r>
    <s v="Pfizer/Biontech (Comirnaty)"/>
    <x v="0"/>
    <d v="2021-05-17T00:00:00"/>
    <n v="81900"/>
    <x v="0"/>
    <x v="19"/>
    <x v="18"/>
    <s v="pirmdiena"/>
  </r>
  <r>
    <s v="Janssen"/>
    <x v="3"/>
    <d v="2021-05-19T00:00:00"/>
    <n v="7200"/>
    <x v="0"/>
    <x v="19"/>
    <x v="19"/>
    <s v="trešdiena"/>
  </r>
  <r>
    <s v="AstraZeneca"/>
    <x v="2"/>
    <d v="2021-05-21T00:00:00"/>
    <n v="9600"/>
    <x v="0"/>
    <x v="19"/>
    <x v="19"/>
    <s v="piektdiena"/>
  </r>
  <r>
    <s v="Moderna"/>
    <x v="1"/>
    <d v="2021-05-21T00:00:00"/>
    <n v="19200"/>
    <x v="0"/>
    <x v="19"/>
    <x v="19"/>
    <s v="piektdiena"/>
  </r>
  <r>
    <s v="Pfizer/Biontech (Comirnaty)"/>
    <x v="0"/>
    <d v="2021-05-24T00:00:00"/>
    <n v="83070"/>
    <x v="0"/>
    <x v="20"/>
    <x v="19"/>
    <s v="pirmdiena"/>
  </r>
  <r>
    <s v="Moderna"/>
    <x v="1"/>
    <d v="2021-05-27T00:00:00"/>
    <n v="19200"/>
    <x v="0"/>
    <x v="20"/>
    <x v="20"/>
    <s v="ceturtdiena"/>
  </r>
  <r>
    <s v="Janssen"/>
    <x v="3"/>
    <d v="2021-05-28T00:00:00"/>
    <n v="16800"/>
    <x v="0"/>
    <x v="20"/>
    <x v="20"/>
    <s v="piektdiena"/>
  </r>
  <r>
    <s v="AstraZeneca"/>
    <x v="2"/>
    <d v="2021-05-31T00:00:00"/>
    <n v="56400"/>
    <x v="0"/>
    <x v="21"/>
    <x v="20"/>
    <s v="pirmdiena"/>
  </r>
  <r>
    <s v="Pfizer/Biontech (Comirnaty)"/>
    <x v="0"/>
    <d v="2021-05-31T00:00:00"/>
    <n v="117000"/>
    <x v="0"/>
    <x v="21"/>
    <x v="20"/>
    <s v="pirmdiena"/>
  </r>
  <r>
    <s v="Janssen"/>
    <x v="3"/>
    <d v="2021-06-02T00:00:00"/>
    <n v="12000"/>
    <x v="0"/>
    <x v="21"/>
    <x v="21"/>
    <s v="trešdiena"/>
  </r>
  <r>
    <s v="Moderna"/>
    <x v="1"/>
    <d v="2021-06-03T00:00:00"/>
    <n v="19200"/>
    <x v="0"/>
    <x v="21"/>
    <x v="21"/>
    <s v="ceturtdiena"/>
  </r>
  <r>
    <s v="Pfizer/Biontech (Comirnaty)"/>
    <x v="0"/>
    <d v="2021-06-07T00:00:00"/>
    <n v="105300"/>
    <x v="0"/>
    <x v="22"/>
    <x v="21"/>
    <s v="pirmdiena"/>
  </r>
  <r>
    <s v="Janssen"/>
    <x v="3"/>
    <d v="2021-06-09T00:00:00"/>
    <n v="12000"/>
    <x v="0"/>
    <x v="22"/>
    <x v="22"/>
    <s v="trešdiena"/>
  </r>
  <r>
    <s v="Moderna"/>
    <x v="1"/>
    <d v="2021-06-10T00:00:00"/>
    <n v="19200"/>
    <x v="0"/>
    <x v="22"/>
    <x v="22"/>
    <s v="ceturtdiena"/>
  </r>
  <r>
    <s v="Pfizer/Biontech (Comirnaty)"/>
    <x v="0"/>
    <d v="2021-06-14T00:00:00"/>
    <n v="106470"/>
    <x v="0"/>
    <x v="23"/>
    <x v="22"/>
    <s v="pirmdiena"/>
  </r>
  <r>
    <s v="AstraZeneca"/>
    <x v="2"/>
    <d v="2021-06-15T00:00:00"/>
    <n v="16800"/>
    <x v="0"/>
    <x v="23"/>
    <x v="22"/>
    <s v="otrdiena"/>
  </r>
  <r>
    <s v="Moderna"/>
    <x v="1"/>
    <d v="2021-06-18T00:00:00"/>
    <n v="19200"/>
    <x v="0"/>
    <x v="23"/>
    <x v="23"/>
    <s v="piektdiena"/>
  </r>
  <r>
    <s v="Pfizer/Biontech (Comirnaty)"/>
    <x v="0"/>
    <d v="2021-06-21T00:00:00"/>
    <n v="132210"/>
    <x v="0"/>
    <x v="24"/>
    <x v="23"/>
    <s v="pirmdiena"/>
  </r>
  <r>
    <s v="AstraZeneca"/>
    <x v="2"/>
    <d v="2021-06-22T00:00:00"/>
    <n v="19400"/>
    <x v="0"/>
    <x v="24"/>
    <x v="23"/>
    <s v="otrdiena"/>
  </r>
  <r>
    <s v="Janssen"/>
    <x v="3"/>
    <d v="2021-06-23T00:00:00"/>
    <n v="11800"/>
    <x v="0"/>
    <x v="24"/>
    <x v="24"/>
    <s v="trešdiena"/>
  </r>
  <r>
    <s v="Moderna"/>
    <x v="1"/>
    <d v="2021-06-24T00:00:00"/>
    <n v="21600"/>
    <x v="0"/>
    <x v="24"/>
    <x v="24"/>
    <s v="ceturtdiena"/>
  </r>
  <r>
    <s v="Pfizer/Biontech (Comirnaty)"/>
    <x v="0"/>
    <d v="2021-06-28T00:00:00"/>
    <n v="132210"/>
    <x v="0"/>
    <x v="25"/>
    <x v="24"/>
    <s v="pirmdiena"/>
  </r>
  <r>
    <s v="AstraZeneca"/>
    <x v="2"/>
    <d v="2021-06-29T00:00:00"/>
    <n v="115200"/>
    <x v="0"/>
    <x v="25"/>
    <x v="24"/>
    <s v="otrdiena"/>
  </r>
  <r>
    <s v="Moderna"/>
    <x v="1"/>
    <d v="2021-06-29T00:00:00"/>
    <n v="22800"/>
    <x v="0"/>
    <x v="25"/>
    <x v="24"/>
    <s v="otrdiena"/>
  </r>
  <r>
    <s v="Janssen"/>
    <x v="3"/>
    <d v="2021-07-01T00:00:00"/>
    <n v="14400"/>
    <x v="0"/>
    <x v="25"/>
    <x v="25"/>
    <s v="ceturtdiena"/>
  </r>
  <r>
    <s v="Pfizer/Biontech (Comirnaty)"/>
    <x v="0"/>
    <d v="2021-07-05T00:00:00"/>
    <n v="33930"/>
    <x v="0"/>
    <x v="26"/>
    <x v="25"/>
    <s v="pirmdiena"/>
  </r>
  <r>
    <s v="Janssen"/>
    <x v="3"/>
    <d v="2021-07-07T00:00:00"/>
    <n v="7200"/>
    <x v="0"/>
    <x v="26"/>
    <x v="26"/>
    <s v="trešdiena"/>
  </r>
  <r>
    <s v="Moderna"/>
    <x v="1"/>
    <d v="2021-07-07T00:00:00"/>
    <n v="16800"/>
    <x v="0"/>
    <x v="26"/>
    <x v="26"/>
    <s v="trešdiena"/>
  </r>
  <r>
    <s v="Pfizer/Biontech (Comirnaty)"/>
    <x v="0"/>
    <d v="2021-07-12T00:00:00"/>
    <n v="33930"/>
    <x v="0"/>
    <x v="27"/>
    <x v="26"/>
    <s v="pirmdiena"/>
  </r>
  <r>
    <s v="Moderna"/>
    <x v="1"/>
    <d v="2021-07-15T00:00:00"/>
    <n v="16800"/>
    <x v="0"/>
    <x v="27"/>
    <x v="27"/>
    <s v="ceturtdiena"/>
  </r>
  <r>
    <s v="Pfizer/Biontech (Comirnaty)"/>
    <x v="0"/>
    <d v="2021-07-19T00:00:00"/>
    <n v="33930"/>
    <x v="0"/>
    <x v="28"/>
    <x v="27"/>
    <s v="pirmdiena"/>
  </r>
  <r>
    <s v="Moderna"/>
    <x v="1"/>
    <d v="2021-07-23T00:00:00"/>
    <n v="16800"/>
    <x v="0"/>
    <x v="28"/>
    <x v="28"/>
    <s v="piektdiena"/>
  </r>
  <r>
    <s v="Pfizer/Biontech (Comirnaty)"/>
    <x v="0"/>
    <d v="2021-07-26T00:00:00"/>
    <n v="33930"/>
    <x v="0"/>
    <x v="29"/>
    <x v="28"/>
    <s v="pirmdiena"/>
  </r>
  <r>
    <s v="Moderna"/>
    <x v="1"/>
    <d v="2021-07-29T00:00:00"/>
    <n v="16800"/>
    <x v="0"/>
    <x v="29"/>
    <x v="29"/>
    <s v="ceturtdiena"/>
  </r>
  <r>
    <s v="Janssen"/>
    <x v="3"/>
    <d v="2021-07-30T00:00:00"/>
    <n v="12000"/>
    <x v="0"/>
    <x v="29"/>
    <x v="29"/>
    <s v="piektdiena"/>
  </r>
  <r>
    <s v="Pfizer/Biontech (Comirnaty)"/>
    <x v="0"/>
    <d v="2021-08-02T00:00:00"/>
    <n v="35100"/>
    <x v="0"/>
    <x v="30"/>
    <x v="29"/>
    <s v="pirmdiena"/>
  </r>
  <r>
    <s v="Moderna"/>
    <x v="1"/>
    <d v="2021-08-08T00:00:00"/>
    <n v="32400"/>
    <x v="1"/>
    <x v="30"/>
    <x v="30"/>
    <s v="svētdiena"/>
  </r>
  <r>
    <s v="Janssen"/>
    <x v="3"/>
    <d v="2021-08-08T00:00:00"/>
    <n v="5300"/>
    <x v="1"/>
    <x v="30"/>
    <x v="30"/>
    <s v="svētdiena"/>
  </r>
  <r>
    <s v="Janssen"/>
    <x v="3"/>
    <d v="2021-08-15T00:00:00"/>
    <n v="7000"/>
    <x v="1"/>
    <x v="31"/>
    <x v="31"/>
    <s v="svētdiena"/>
  </r>
  <r>
    <s v="Moderna"/>
    <x v="1"/>
    <d v="2021-08-15T00:00:00"/>
    <n v="32400"/>
    <x v="1"/>
    <x v="31"/>
    <x v="31"/>
    <s v="svētdiena"/>
  </r>
  <r>
    <s v="Moderna"/>
    <x v="1"/>
    <d v="2021-08-22T00:00:00"/>
    <n v="32400"/>
    <x v="1"/>
    <x v="32"/>
    <x v="32"/>
    <s v="svētdiena"/>
  </r>
  <r>
    <s v="Moderna"/>
    <x v="1"/>
    <d v="2021-08-29T00:00:00"/>
    <n v="32400"/>
    <x v="1"/>
    <x v="33"/>
    <x v="33"/>
    <s v="svētdiena"/>
  </r>
  <r>
    <s v="Janssen"/>
    <x v="3"/>
    <d v="2021-08-29T00:00:00"/>
    <n v="20400"/>
    <x v="1"/>
    <x v="33"/>
    <x v="33"/>
    <s v="svētdiena"/>
  </r>
  <r>
    <s v="Janssen"/>
    <x v="3"/>
    <d v="2021-09-05T00:00:00"/>
    <n v="15000"/>
    <x v="1"/>
    <x v="34"/>
    <x v="34"/>
    <s v="svētdiena"/>
  </r>
  <r>
    <s v="Moderna"/>
    <x v="1"/>
    <d v="2021-09-05T00:00:00"/>
    <n v="46800"/>
    <x v="1"/>
    <x v="34"/>
    <x v="34"/>
    <s v="svētdiena"/>
  </r>
  <r>
    <s v="Moderna"/>
    <x v="1"/>
    <d v="2021-09-12T00:00:00"/>
    <n v="46800"/>
    <x v="1"/>
    <x v="35"/>
    <x v="35"/>
    <s v="svētdiena"/>
  </r>
  <r>
    <s v="Moderna"/>
    <x v="1"/>
    <d v="2021-09-19T00:00:00"/>
    <n v="46800"/>
    <x v="1"/>
    <x v="36"/>
    <x v="36"/>
    <s v="svētdiena"/>
  </r>
  <r>
    <s v="Moderna"/>
    <x v="1"/>
    <d v="2021-09-26T00:00:00"/>
    <n v="46800"/>
    <x v="1"/>
    <x v="37"/>
    <x v="37"/>
    <s v="svētdiena"/>
  </r>
  <r>
    <s v="Moderna"/>
    <x v="1"/>
    <d v="2021-09-30T00:00:00"/>
    <n v="45600"/>
    <x v="1"/>
    <x v="38"/>
    <x v="38"/>
    <s v="ceturtdie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3590DF-360E-441B-ABB9-1569479A8F66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showHeaders="0" compact="0" compactData="0" gridDropZones="1" multipleFieldFilters="0" chartFormat="10">
  <location ref="B42:G82" firstHeaderRow="1" firstDataRow="2" firstDataCol="1" rowPageCount="1" colPageCount="1"/>
  <pivotFields count="8">
    <pivotField compact="0" outline="0" subtotalTop="0" showAll="0" defaultSubtotal="0"/>
    <pivotField axis="axisCol" compact="0" outline="0" subtotalTop="0" showAll="0" defaultSubtotal="0">
      <items count="4">
        <item x="0"/>
        <item x="2"/>
        <item x="1"/>
        <item x="3"/>
      </items>
    </pivotField>
    <pivotField compact="0" numFmtId="14" outline="0" subtotalTop="0" showAll="0" defaultSubtotal="0"/>
    <pivotField dataField="1" compact="0" outline="0" subtotalTop="0" showAll="0" defaultSubtotal="0"/>
    <pivotField axis="axisPage" compact="0" outline="0" subtotalTop="0" multipleItemSelectionAllowed="1" showAll="0" defaultSubtotal="0">
      <items count="3">
        <item m="1" x="2"/>
        <item x="1"/>
        <item x="0"/>
      </items>
    </pivotField>
    <pivotField axis="axisRow" compact="0" outline="0" subtotalTop="0" multipleItemSelectionAllowed="1" showAll="0" defaultSubtotal="0">
      <items count="3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h="1" x="0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compact="0" outline="0" subtotalTop="0" showAll="0" defaultSubtotal="0">
      <items count="3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0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compact="0" outline="0" subtotalTop="0" showAll="0" defaultSubtotal="0"/>
  </pivotFields>
  <rowFields count="1">
    <field x="5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4" hier="-1"/>
  </pageFields>
  <dataFields count="1">
    <dataField name="Sum of Devas" fld="3" baseField="0" baseItem="0" numFmtId="3"/>
  </dataFields>
  <formats count="11">
    <format dxfId="629">
      <pivotArea outline="0" collapsedLevelsAreSubtotals="1" fieldPosition="0"/>
    </format>
    <format dxfId="628">
      <pivotArea type="all" dataOnly="0" outline="0" fieldPosition="0"/>
    </format>
    <format dxfId="627">
      <pivotArea outline="0" collapsedLevelsAreSubtotals="1" fieldPosition="0"/>
    </format>
    <format dxfId="626">
      <pivotArea type="origin" dataOnly="0" labelOnly="1" outline="0" fieldPosition="0"/>
    </format>
    <format dxfId="625">
      <pivotArea field="6" type="button" dataOnly="0" labelOnly="1" outline="0"/>
    </format>
    <format dxfId="624">
      <pivotArea type="topRight" dataOnly="0" labelOnly="1" outline="0" fieldPosition="0"/>
    </format>
    <format dxfId="623">
      <pivotArea field="1" type="button" dataOnly="0" labelOnly="1" outline="0" axis="axisCol" fieldPosition="0"/>
    </format>
    <format dxfId="622">
      <pivotArea dataOnly="0" labelOnly="1" outline="0" fieldPosition="0">
        <references count="1">
          <reference field="1" count="2">
            <x v="0"/>
            <x v="2"/>
          </reference>
        </references>
      </pivotArea>
    </format>
    <format dxfId="621">
      <pivotArea dataOnly="0" labelOnly="1" grandRow="1" outline="0" fieldPosition="0"/>
    </format>
    <format dxfId="620">
      <pivotArea dataOnly="0" labelOnly="1" grandCol="1" outline="0" fieldPosition="0"/>
    </format>
    <format dxfId="619">
      <pivotArea field="1" grandRow="1" outline="0" axis="axisCol" fieldPosition="0">
        <references count="1">
          <reference field="1" count="2" selected="0">
            <x v="0"/>
            <x v="2"/>
          </reference>
        </references>
      </pivotArea>
    </format>
  </formats>
  <chartFormats count="5">
    <chartFormat chart="0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833D6F-D062-4BBB-B8E1-D5601E42B7DE}" name="Piegadatais_TuvakasPiegades" displayName="Piegadatais_TuvakasPiegades" ref="A1:H92" totalsRowShown="0" headerRowDxfId="618" headerRowBorderDxfId="617" tableBorderDxfId="616" totalsRowBorderDxfId="615">
  <autoFilter ref="A1:H92" xr:uid="{C3833D6F-D062-4BBB-B8E1-D5601E42B7DE}"/>
  <sortState xmlns:xlrd2="http://schemas.microsoft.com/office/spreadsheetml/2017/richdata2" ref="A2:H92">
    <sortCondition ref="C1:C92"/>
  </sortState>
  <tableColumns count="8">
    <tableColumn id="1" xr3:uid="{5E944EF1-D6A7-4E19-8347-EEBA383428C9}" name="Ražotājs" dataDxfId="614" totalsRowDxfId="613"/>
    <tableColumn id="3" xr3:uid="{9B944257-954E-4F0E-845D-919716A63769}" name="Vakcīnas nosaukums" dataDxfId="612" totalsRowDxfId="611"/>
    <tableColumn id="4" xr3:uid="{1643F10D-65D4-40E5-9E01-3B157E835784}" name="Datums" dataDxfId="610" totalsRowDxfId="609"/>
    <tableColumn id="2" xr3:uid="{2D601C7B-88DD-4527-AEC5-6529AF058E73}" name="Devas" dataDxfId="608" totalsRowDxfId="607"/>
    <tableColumn id="5" xr3:uid="{CD1E7670-1C0E-463A-A91F-544C725BE34E}" name="Statuss" dataDxfId="606" totalsRowDxfId="605"/>
    <tableColumn id="6" xr3:uid="{6CB3D258-0E64-4520-AF11-FF58EF66AFF0}" name="Nedēļa" dataDxfId="601" totalsRowDxfId="604">
      <calculatedColumnFormula>TEXT(WEEKNUM(C2,21),"00") &amp; TEXT(C2," 'yy")</calculatedColumnFormula>
    </tableColumn>
    <tableColumn id="7" xr3:uid="{B8AB37B4-81A7-4E95-884D-FD8BB0C7AD0B}" name="Nedēļa, kad pieejams vakcinēšanai" dataDxfId="600" totalsRowDxfId="603">
      <calculatedColumnFormula>IF(WEEKDAY(C2,2)&lt;=2,TEXT(WEEKNUM(C2,21),"00") &amp; TEXT(C2," 'yy"),TEXT(WEEKNUM(C2+7,21),"00") &amp; TEXT(C2+7," 'yy"))</calculatedColumnFormula>
    </tableColumn>
    <tableColumn id="8" xr3:uid="{55DDD762-D959-4AA0-B49B-CB5C345CF153}" name="Diena, kad piegādāts" dataDxfId="599" totalsRowDxfId="602">
      <calculatedColumnFormula>TEXT(WEEKDAY(C2),"dddd")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1-02-23T12:02:21.98" personId="{082F1BE8-D3FB-4270-A541-3FF231B63DBD}" id="{C355962B-2E31-447C-9913-3EEE8ED77016}">
    <text>Tiek izmantots datu modulī sasaistei ar citiem datu avotiem. Jāatbilst precīzi Zāļu reģistrā norādītajam zāļu nosaukumam</text>
  </threadedComment>
  <threadedComment ref="F1" dT="2021-03-14T13:48:31.34" personId="{082F1BE8-D3FB-4270-A541-3FF231B63DBD}" id="{F8950945-F2FD-4BC9-A29A-65F5E6CAD646}">
    <text>Nedēļas Nr., skaitot no gada 1. ceturtdienas (ISO 8601)</text>
  </threadedComment>
  <threadedComment ref="G1" dT="2021-03-14T13:52:11.77" personId="{082F1BE8-D3FB-4270-A541-3FF231B63DBD}" id="{32B39B9C-AADC-4E91-84F6-50387A35CFE7}">
    <text>Ja piegādāts pēc otrdienas, tad pieejams nākamajā nedēļā</text>
  </threadedComment>
  <threadedComment ref="D15" dT="2021-02-12T15:09:27.29" personId="{F732F368-4E77-476A-A07C-70F0EB7575E2}" id="{67416810-4128-42E6-9360-B5F3AA566C45}">
    <text>Signe (04.03.21.)</text>
  </threadedComment>
  <threadedComment ref="D16" dT="2021-02-12T15:09:27.29" personId="{F732F368-4E77-476A-A07C-70F0EB7575E2}" id="{E68BFF2C-8E8F-478F-91BE-23D98B4FEC42}">
    <text>Signe (04.03.21.)</text>
  </threadedComment>
  <threadedComment ref="C34" dT="2021-04-22T10:36:07.92" personId="{49E9758B-E7A2-4355-B632-1C9111ABF7A8}" id="{8B67B6CF-60EA-4726-BDBF-1DEAD415370C}">
    <text>zvans no Kļaviņa 22,04</text>
  </threadedComment>
  <threadedComment ref="E53" dT="2021-06-03T05:59:05.46" personId="{F732F368-4E77-476A-A07C-70F0EB7575E2}" id="{CD7BCE89-9E3B-4CEA-B7B6-B7DA4C21860F}">
    <text>Info no MMedical</text>
  </threadedComment>
  <threadedComment ref="D56" dT="2021-06-08T11:53:34.15" personId="{F732F368-4E77-476A-A07C-70F0EB7575E2}" id="{0D32B675-A66E-46AE-BECA-7265A7FE629C}">
    <text>Pēc rēķina</text>
  </threadedComment>
  <threadedComment ref="D63" dT="2021-06-08T11:53:34.15" personId="{F732F368-4E77-476A-A07C-70F0EB7575E2}" id="{75C0131D-EA97-4B88-BE02-0992EB66002F}">
    <text>Pēc rēķina</text>
  </threadedComment>
  <threadedComment ref="D68" dT="2021-06-08T11:53:34.15" personId="{F732F368-4E77-476A-A07C-70F0EB7575E2}" id="{3812D911-A0CC-4C7B-87A6-A3F17C4B0DB8}">
    <text>Pēc rēķina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ADF0-8140-42EC-A3CD-57F07809CD18}">
  <sheetPr>
    <tabColor rgb="FF92D050"/>
  </sheetPr>
  <dimension ref="B36:G82"/>
  <sheetViews>
    <sheetView tabSelected="1" zoomScale="60" zoomScaleNormal="60" workbookViewId="0">
      <selection activeCell="E55" sqref="E55"/>
    </sheetView>
  </sheetViews>
  <sheetFormatPr defaultRowHeight="14.5" x14ac:dyDescent="0.35"/>
  <cols>
    <col min="2" max="2" width="17.453125" bestFit="1" customWidth="1"/>
    <col min="3" max="6" width="37.36328125" bestFit="1" customWidth="1"/>
    <col min="7" max="7" width="14.7265625" bestFit="1" customWidth="1"/>
    <col min="8" max="11" width="26" bestFit="1" customWidth="1"/>
    <col min="12" max="12" width="14.7265625" bestFit="1" customWidth="1"/>
    <col min="13" max="20" width="26" bestFit="1" customWidth="1"/>
    <col min="21" max="21" width="14.7265625" bestFit="1" customWidth="1"/>
    <col min="22" max="37" width="26.90625" bestFit="1" customWidth="1"/>
    <col min="38" max="38" width="10.7265625" bestFit="1" customWidth="1"/>
  </cols>
  <sheetData>
    <row r="36" spans="2:7" x14ac:dyDescent="0.35">
      <c r="B36" s="1"/>
    </row>
    <row r="40" spans="2:7" ht="19.5" x14ac:dyDescent="0.45">
      <c r="B40" s="67" t="s">
        <v>3</v>
      </c>
      <c r="C40" s="68" t="s">
        <v>45</v>
      </c>
    </row>
    <row r="42" spans="2:7" ht="19.5" x14ac:dyDescent="0.45">
      <c r="B42" s="67" t="s">
        <v>10</v>
      </c>
      <c r="C42" s="68"/>
      <c r="D42" s="68"/>
      <c r="E42" s="68"/>
      <c r="F42" s="68"/>
      <c r="G42" s="68"/>
    </row>
    <row r="43" spans="2:7" ht="19.5" x14ac:dyDescent="0.45">
      <c r="B43" s="68"/>
      <c r="C43" s="68" t="s">
        <v>5</v>
      </c>
      <c r="D43" s="68" t="s">
        <v>8</v>
      </c>
      <c r="E43" s="68" t="s">
        <v>7</v>
      </c>
      <c r="F43" s="68" t="s">
        <v>12</v>
      </c>
      <c r="G43" s="68" t="s">
        <v>11</v>
      </c>
    </row>
    <row r="44" spans="2:7" ht="19.5" x14ac:dyDescent="0.45">
      <c r="B44" s="68" t="s">
        <v>29</v>
      </c>
      <c r="C44" s="69">
        <v>13650</v>
      </c>
      <c r="D44" s="69"/>
      <c r="E44" s="69"/>
      <c r="F44" s="69"/>
      <c r="G44" s="69">
        <v>13650</v>
      </c>
    </row>
    <row r="45" spans="2:7" ht="19.5" x14ac:dyDescent="0.45">
      <c r="B45" s="68" t="s">
        <v>30</v>
      </c>
      <c r="C45" s="69">
        <v>6825</v>
      </c>
      <c r="D45" s="69"/>
      <c r="E45" s="69">
        <v>1200</v>
      </c>
      <c r="F45" s="69"/>
      <c r="G45" s="69">
        <v>8025</v>
      </c>
    </row>
    <row r="46" spans="2:7" ht="19.5" x14ac:dyDescent="0.45">
      <c r="B46" s="68" t="s">
        <v>31</v>
      </c>
      <c r="C46" s="69"/>
      <c r="D46" s="69"/>
      <c r="E46" s="69">
        <v>2400</v>
      </c>
      <c r="F46" s="69"/>
      <c r="G46" s="69">
        <v>2400</v>
      </c>
    </row>
    <row r="47" spans="2:7" ht="19.5" x14ac:dyDescent="0.45">
      <c r="B47" s="68" t="s">
        <v>32</v>
      </c>
      <c r="C47" s="69"/>
      <c r="D47" s="69">
        <v>7200</v>
      </c>
      <c r="E47" s="69"/>
      <c r="F47" s="69"/>
      <c r="G47" s="69">
        <v>7200</v>
      </c>
    </row>
    <row r="48" spans="2:7" ht="19.5" x14ac:dyDescent="0.45">
      <c r="B48" s="68" t="s">
        <v>33</v>
      </c>
      <c r="C48" s="69"/>
      <c r="D48" s="69">
        <v>9600</v>
      </c>
      <c r="E48" s="69">
        <v>3600</v>
      </c>
      <c r="F48" s="69"/>
      <c r="G48" s="69">
        <v>13200</v>
      </c>
    </row>
    <row r="49" spans="2:7" ht="19.5" x14ac:dyDescent="0.45">
      <c r="B49" s="68" t="s">
        <v>34</v>
      </c>
      <c r="C49" s="69"/>
      <c r="D49" s="69">
        <v>16800</v>
      </c>
      <c r="E49" s="69"/>
      <c r="F49" s="69"/>
      <c r="G49" s="69">
        <v>16800</v>
      </c>
    </row>
    <row r="50" spans="2:7" ht="19.5" x14ac:dyDescent="0.45">
      <c r="B50" s="68" t="s">
        <v>35</v>
      </c>
      <c r="C50" s="69"/>
      <c r="D50" s="69"/>
      <c r="E50" s="69">
        <v>8400</v>
      </c>
      <c r="F50" s="69"/>
      <c r="G50" s="69">
        <v>8400</v>
      </c>
    </row>
    <row r="51" spans="2:7" ht="19.5" x14ac:dyDescent="0.45">
      <c r="B51" s="68" t="s">
        <v>36</v>
      </c>
      <c r="C51" s="69">
        <v>1170</v>
      </c>
      <c r="D51" s="69">
        <v>14400</v>
      </c>
      <c r="E51" s="69"/>
      <c r="F51" s="69"/>
      <c r="G51" s="69">
        <v>15570</v>
      </c>
    </row>
    <row r="52" spans="2:7" ht="19.5" x14ac:dyDescent="0.45">
      <c r="B52" s="68" t="s">
        <v>37</v>
      </c>
      <c r="C52" s="69">
        <v>1170</v>
      </c>
      <c r="D52" s="69">
        <v>31200</v>
      </c>
      <c r="E52" s="69"/>
      <c r="F52" s="69"/>
      <c r="G52" s="69">
        <v>32370</v>
      </c>
    </row>
    <row r="53" spans="2:7" ht="19.5" x14ac:dyDescent="0.45">
      <c r="B53" s="68" t="s">
        <v>38</v>
      </c>
      <c r="C53" s="69">
        <v>1170</v>
      </c>
      <c r="D53" s="69">
        <v>2400</v>
      </c>
      <c r="E53" s="69">
        <v>16800</v>
      </c>
      <c r="F53" s="69"/>
      <c r="G53" s="69">
        <v>20370</v>
      </c>
    </row>
    <row r="54" spans="2:7" ht="19.5" x14ac:dyDescent="0.45">
      <c r="B54" s="68" t="s">
        <v>39</v>
      </c>
      <c r="C54" s="69">
        <v>2340</v>
      </c>
      <c r="D54" s="69">
        <v>4800</v>
      </c>
      <c r="E54" s="69"/>
      <c r="F54" s="69"/>
      <c r="G54" s="69">
        <v>7140</v>
      </c>
    </row>
    <row r="55" spans="2:7" ht="19.5" x14ac:dyDescent="0.45">
      <c r="B55" s="68" t="s">
        <v>40</v>
      </c>
      <c r="C55" s="69">
        <v>2340</v>
      </c>
      <c r="D55" s="69">
        <v>43200</v>
      </c>
      <c r="E55" s="69">
        <v>25200</v>
      </c>
      <c r="F55" s="69"/>
      <c r="G55" s="69">
        <v>70740</v>
      </c>
    </row>
    <row r="56" spans="2:7" ht="19.5" x14ac:dyDescent="0.45">
      <c r="B56" s="68" t="s">
        <v>41</v>
      </c>
      <c r="C56" s="69">
        <v>10530</v>
      </c>
      <c r="D56" s="69"/>
      <c r="E56" s="69"/>
      <c r="F56" s="69"/>
      <c r="G56" s="69">
        <v>10530</v>
      </c>
    </row>
    <row r="57" spans="2:7" ht="19.5" x14ac:dyDescent="0.45">
      <c r="B57" s="68" t="s">
        <v>42</v>
      </c>
      <c r="C57" s="69">
        <v>11700</v>
      </c>
      <c r="D57" s="69">
        <v>7200</v>
      </c>
      <c r="E57" s="69">
        <v>20400</v>
      </c>
      <c r="F57" s="69">
        <v>4800</v>
      </c>
      <c r="G57" s="69">
        <v>44100</v>
      </c>
    </row>
    <row r="58" spans="2:7" ht="19.5" x14ac:dyDescent="0.45">
      <c r="B58" s="68" t="s">
        <v>43</v>
      </c>
      <c r="C58" s="69">
        <v>11700</v>
      </c>
      <c r="D58" s="69">
        <v>12000</v>
      </c>
      <c r="E58" s="69">
        <v>12000</v>
      </c>
      <c r="F58" s="69"/>
      <c r="G58" s="69">
        <v>35700</v>
      </c>
    </row>
    <row r="59" spans="2:7" ht="19.5" x14ac:dyDescent="0.45">
      <c r="B59" s="68" t="s">
        <v>44</v>
      </c>
      <c r="C59" s="69">
        <v>33930</v>
      </c>
      <c r="D59" s="69">
        <v>69600</v>
      </c>
      <c r="E59" s="69">
        <v>13200</v>
      </c>
      <c r="F59" s="69">
        <v>6000</v>
      </c>
      <c r="G59" s="69">
        <v>122730</v>
      </c>
    </row>
    <row r="60" spans="2:7" ht="19.5" x14ac:dyDescent="0.45">
      <c r="B60" s="68" t="s">
        <v>19</v>
      </c>
      <c r="C60" s="69">
        <v>79560</v>
      </c>
      <c r="D60" s="69"/>
      <c r="E60" s="69">
        <v>19200</v>
      </c>
      <c r="F60" s="69"/>
      <c r="G60" s="69">
        <v>98760</v>
      </c>
    </row>
    <row r="61" spans="2:7" ht="19.5" x14ac:dyDescent="0.45">
      <c r="B61" s="68" t="s">
        <v>20</v>
      </c>
      <c r="C61" s="69">
        <v>79560</v>
      </c>
      <c r="D61" s="69">
        <v>12000</v>
      </c>
      <c r="E61" s="69">
        <v>19200</v>
      </c>
      <c r="F61" s="69">
        <v>6000</v>
      </c>
      <c r="G61" s="69">
        <v>116760</v>
      </c>
    </row>
    <row r="62" spans="2:7" ht="19.5" x14ac:dyDescent="0.45">
      <c r="B62" s="68" t="s">
        <v>21</v>
      </c>
      <c r="C62" s="69">
        <v>81900</v>
      </c>
      <c r="D62" s="69">
        <v>9600</v>
      </c>
      <c r="E62" s="69">
        <v>19200</v>
      </c>
      <c r="F62" s="69">
        <v>7200</v>
      </c>
      <c r="G62" s="69">
        <v>117900</v>
      </c>
    </row>
    <row r="63" spans="2:7" ht="19.5" x14ac:dyDescent="0.45">
      <c r="B63" s="68" t="s">
        <v>22</v>
      </c>
      <c r="C63" s="69">
        <v>83070</v>
      </c>
      <c r="D63" s="69"/>
      <c r="E63" s="69">
        <v>19200</v>
      </c>
      <c r="F63" s="69">
        <v>16800</v>
      </c>
      <c r="G63" s="69">
        <v>119070</v>
      </c>
    </row>
    <row r="64" spans="2:7" ht="19.5" x14ac:dyDescent="0.45">
      <c r="B64" s="68" t="s">
        <v>23</v>
      </c>
      <c r="C64" s="69">
        <v>117000</v>
      </c>
      <c r="D64" s="69">
        <v>56400</v>
      </c>
      <c r="E64" s="69">
        <v>19200</v>
      </c>
      <c r="F64" s="69">
        <v>12000</v>
      </c>
      <c r="G64" s="69">
        <v>204600</v>
      </c>
    </row>
    <row r="65" spans="2:7" ht="19.5" x14ac:dyDescent="0.45">
      <c r="B65" s="68" t="s">
        <v>24</v>
      </c>
      <c r="C65" s="69">
        <v>105300</v>
      </c>
      <c r="D65" s="69"/>
      <c r="E65" s="69">
        <v>19200</v>
      </c>
      <c r="F65" s="69">
        <v>12000</v>
      </c>
      <c r="G65" s="69">
        <v>136500</v>
      </c>
    </row>
    <row r="66" spans="2:7" ht="19.5" x14ac:dyDescent="0.45">
      <c r="B66" s="68" t="s">
        <v>25</v>
      </c>
      <c r="C66" s="69">
        <v>106470</v>
      </c>
      <c r="D66" s="69">
        <v>16800</v>
      </c>
      <c r="E66" s="69">
        <v>19200</v>
      </c>
      <c r="F66" s="69"/>
      <c r="G66" s="69">
        <v>142470</v>
      </c>
    </row>
    <row r="67" spans="2:7" ht="19.5" x14ac:dyDescent="0.45">
      <c r="B67" s="68" t="s">
        <v>26</v>
      </c>
      <c r="C67" s="69">
        <v>132210</v>
      </c>
      <c r="D67" s="69">
        <v>19400</v>
      </c>
      <c r="E67" s="69">
        <v>21600</v>
      </c>
      <c r="F67" s="69">
        <v>11800</v>
      </c>
      <c r="G67" s="69">
        <v>185010</v>
      </c>
    </row>
    <row r="68" spans="2:7" ht="19.5" x14ac:dyDescent="0.45">
      <c r="B68" s="68" t="s">
        <v>27</v>
      </c>
      <c r="C68" s="69">
        <v>132210</v>
      </c>
      <c r="D68" s="69">
        <v>115200</v>
      </c>
      <c r="E68" s="69">
        <v>22800</v>
      </c>
      <c r="F68" s="69">
        <v>14400</v>
      </c>
      <c r="G68" s="69">
        <v>284610</v>
      </c>
    </row>
    <row r="69" spans="2:7" ht="19.5" x14ac:dyDescent="0.45">
      <c r="B69" s="68" t="s">
        <v>46</v>
      </c>
      <c r="C69" s="69">
        <v>33930</v>
      </c>
      <c r="D69" s="69"/>
      <c r="E69" s="69">
        <v>16800</v>
      </c>
      <c r="F69" s="69">
        <v>7200</v>
      </c>
      <c r="G69" s="69">
        <v>57930</v>
      </c>
    </row>
    <row r="70" spans="2:7" ht="19.5" x14ac:dyDescent="0.45">
      <c r="B70" s="68" t="s">
        <v>47</v>
      </c>
      <c r="C70" s="69">
        <v>33930</v>
      </c>
      <c r="D70" s="69"/>
      <c r="E70" s="69">
        <v>16800</v>
      </c>
      <c r="F70" s="69"/>
      <c r="G70" s="69">
        <v>50730</v>
      </c>
    </row>
    <row r="71" spans="2:7" ht="19.5" x14ac:dyDescent="0.45">
      <c r="B71" s="68" t="s">
        <v>48</v>
      </c>
      <c r="C71" s="69">
        <v>33930</v>
      </c>
      <c r="D71" s="69"/>
      <c r="E71" s="69">
        <v>16800</v>
      </c>
      <c r="F71" s="69"/>
      <c r="G71" s="69">
        <v>50730</v>
      </c>
    </row>
    <row r="72" spans="2:7" ht="19.5" x14ac:dyDescent="0.45">
      <c r="B72" s="68" t="s">
        <v>49</v>
      </c>
      <c r="C72" s="69">
        <v>33930</v>
      </c>
      <c r="D72" s="69"/>
      <c r="E72" s="69">
        <v>16800</v>
      </c>
      <c r="F72" s="69">
        <v>12000</v>
      </c>
      <c r="G72" s="69">
        <v>62730</v>
      </c>
    </row>
    <row r="73" spans="2:7" ht="19.5" x14ac:dyDescent="0.45">
      <c r="B73" s="68" t="s">
        <v>50</v>
      </c>
      <c r="C73" s="69">
        <v>35100</v>
      </c>
      <c r="D73" s="69"/>
      <c r="E73" s="69">
        <v>32400</v>
      </c>
      <c r="F73" s="69">
        <v>5300</v>
      </c>
      <c r="G73" s="69">
        <v>72800</v>
      </c>
    </row>
    <row r="74" spans="2:7" ht="19.5" x14ac:dyDescent="0.45">
      <c r="B74" s="68" t="s">
        <v>51</v>
      </c>
      <c r="C74" s="69"/>
      <c r="D74" s="69"/>
      <c r="E74" s="69">
        <v>32400</v>
      </c>
      <c r="F74" s="69">
        <v>7000</v>
      </c>
      <c r="G74" s="69">
        <v>39400</v>
      </c>
    </row>
    <row r="75" spans="2:7" ht="19.5" x14ac:dyDescent="0.45">
      <c r="B75" s="68" t="s">
        <v>52</v>
      </c>
      <c r="C75" s="69"/>
      <c r="D75" s="69"/>
      <c r="E75" s="69">
        <v>32400</v>
      </c>
      <c r="F75" s="69"/>
      <c r="G75" s="69">
        <v>32400</v>
      </c>
    </row>
    <row r="76" spans="2:7" ht="19.5" x14ac:dyDescent="0.45">
      <c r="B76" s="68" t="s">
        <v>53</v>
      </c>
      <c r="C76" s="69"/>
      <c r="D76" s="69"/>
      <c r="E76" s="69">
        <v>32400</v>
      </c>
      <c r="F76" s="69">
        <v>20400</v>
      </c>
      <c r="G76" s="69">
        <v>52800</v>
      </c>
    </row>
    <row r="77" spans="2:7" ht="19.5" x14ac:dyDescent="0.45">
      <c r="B77" s="68" t="s">
        <v>54</v>
      </c>
      <c r="C77" s="69"/>
      <c r="D77" s="69"/>
      <c r="E77" s="69">
        <v>46800</v>
      </c>
      <c r="F77" s="69">
        <v>15000</v>
      </c>
      <c r="G77" s="69">
        <v>61800</v>
      </c>
    </row>
    <row r="78" spans="2:7" ht="19.5" x14ac:dyDescent="0.45">
      <c r="B78" s="68" t="s">
        <v>55</v>
      </c>
      <c r="C78" s="69"/>
      <c r="D78" s="69"/>
      <c r="E78" s="69">
        <v>46800</v>
      </c>
      <c r="F78" s="69"/>
      <c r="G78" s="69">
        <v>46800</v>
      </c>
    </row>
    <row r="79" spans="2:7" ht="19.5" x14ac:dyDescent="0.45">
      <c r="B79" s="68" t="s">
        <v>56</v>
      </c>
      <c r="C79" s="69"/>
      <c r="D79" s="69"/>
      <c r="E79" s="69">
        <v>46800</v>
      </c>
      <c r="F79" s="69"/>
      <c r="G79" s="69">
        <v>46800</v>
      </c>
    </row>
    <row r="80" spans="2:7" ht="19.5" x14ac:dyDescent="0.45">
      <c r="B80" s="68" t="s">
        <v>57</v>
      </c>
      <c r="C80" s="69"/>
      <c r="D80" s="69"/>
      <c r="E80" s="69">
        <v>46800</v>
      </c>
      <c r="F80" s="69"/>
      <c r="G80" s="69">
        <v>46800</v>
      </c>
    </row>
    <row r="81" spans="2:7" ht="19.5" x14ac:dyDescent="0.45">
      <c r="B81" s="68" t="s">
        <v>58</v>
      </c>
      <c r="C81" s="69"/>
      <c r="D81" s="69"/>
      <c r="E81" s="69">
        <v>45600</v>
      </c>
      <c r="F81" s="69"/>
      <c r="G81" s="69">
        <v>45600</v>
      </c>
    </row>
    <row r="82" spans="2:7" ht="19.5" x14ac:dyDescent="0.45">
      <c r="B82" s="68" t="s">
        <v>11</v>
      </c>
      <c r="C82" s="70">
        <v>1184625</v>
      </c>
      <c r="D82" s="69">
        <v>447800</v>
      </c>
      <c r="E82" s="70">
        <v>711600</v>
      </c>
      <c r="F82" s="69">
        <v>157900</v>
      </c>
      <c r="G82" s="69">
        <v>2501925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B77FD-C8AD-41EF-AAE8-21EC15F60DE0}">
  <dimension ref="A1:H92"/>
  <sheetViews>
    <sheetView topLeftCell="A64" zoomScale="80" zoomScaleNormal="80" workbookViewId="0">
      <selection activeCell="B99" sqref="B99"/>
    </sheetView>
  </sheetViews>
  <sheetFormatPr defaultRowHeight="14.5" x14ac:dyDescent="0.35"/>
  <cols>
    <col min="1" max="8" width="19.08984375" customWidth="1"/>
  </cols>
  <sheetData>
    <row r="1" spans="1:8" ht="43.5" x14ac:dyDescent="0.35">
      <c r="A1" s="61" t="s">
        <v>13</v>
      </c>
      <c r="B1" s="61" t="s">
        <v>0</v>
      </c>
      <c r="C1" s="61" t="s">
        <v>1</v>
      </c>
      <c r="D1" s="61" t="s">
        <v>2</v>
      </c>
      <c r="E1" s="61" t="s">
        <v>3</v>
      </c>
      <c r="F1" s="62" t="s">
        <v>4</v>
      </c>
      <c r="G1" s="62" t="s">
        <v>14</v>
      </c>
      <c r="H1" s="62" t="s">
        <v>28</v>
      </c>
    </row>
    <row r="2" spans="1:8" ht="29" x14ac:dyDescent="0.35">
      <c r="A2" s="2" t="s">
        <v>15</v>
      </c>
      <c r="B2" s="3" t="s">
        <v>5</v>
      </c>
      <c r="C2" s="4">
        <v>44191</v>
      </c>
      <c r="D2" s="5">
        <v>9750</v>
      </c>
      <c r="E2" s="6" t="s">
        <v>6</v>
      </c>
      <c r="F2" s="7" t="str">
        <f t="shared" ref="F2:F33" si="0">TEXT(WEEKNUM(C2,21),"00") &amp; TEXT(C2," 'yy")</f>
        <v>52 '20</v>
      </c>
      <c r="G2" s="7" t="str">
        <f t="shared" ref="G2:G33" si="1">IF(WEEKDAY(C2,2)&lt;=2,TEXT(WEEKNUM(C2,21),"00") &amp; TEXT(C2," 'yy"),TEXT(WEEKNUM(C2+7,21),"00") &amp; TEXT(C2+7," 'yy"))</f>
        <v>53 '21</v>
      </c>
      <c r="H2" t="str">
        <f t="shared" ref="H2:H33" si="2">TEXT(WEEKDAY(C2),"dddd")</f>
        <v>sestdiena</v>
      </c>
    </row>
    <row r="3" spans="1:8" ht="29" x14ac:dyDescent="0.35">
      <c r="A3" s="2" t="s">
        <v>15</v>
      </c>
      <c r="B3" s="8" t="s">
        <v>5</v>
      </c>
      <c r="C3" s="9">
        <v>44200</v>
      </c>
      <c r="D3" s="10">
        <v>13650</v>
      </c>
      <c r="E3" s="2" t="s">
        <v>6</v>
      </c>
      <c r="F3" s="11" t="str">
        <f t="shared" si="0"/>
        <v>01 '21</v>
      </c>
      <c r="G3" s="11" t="str">
        <f t="shared" si="1"/>
        <v>01 '21</v>
      </c>
      <c r="H3" t="str">
        <f t="shared" si="2"/>
        <v>pirmdiena</v>
      </c>
    </row>
    <row r="4" spans="1:8" ht="29" x14ac:dyDescent="0.35">
      <c r="A4" s="12" t="s">
        <v>15</v>
      </c>
      <c r="B4" s="13" t="s">
        <v>5</v>
      </c>
      <c r="C4" s="14">
        <v>44207</v>
      </c>
      <c r="D4" s="15">
        <v>6825</v>
      </c>
      <c r="E4" s="12" t="s">
        <v>6</v>
      </c>
      <c r="F4" s="7" t="str">
        <f t="shared" si="0"/>
        <v>02 '21</v>
      </c>
      <c r="G4" s="16" t="str">
        <f t="shared" si="1"/>
        <v>02 '21</v>
      </c>
      <c r="H4" t="str">
        <f t="shared" si="2"/>
        <v>pirmdiena</v>
      </c>
    </row>
    <row r="5" spans="1:8" ht="29" x14ac:dyDescent="0.35">
      <c r="A5" s="17" t="s">
        <v>16</v>
      </c>
      <c r="B5" s="18" t="s">
        <v>7</v>
      </c>
      <c r="C5" s="19">
        <v>44208</v>
      </c>
      <c r="D5" s="20">
        <v>1200</v>
      </c>
      <c r="E5" s="17" t="s">
        <v>6</v>
      </c>
      <c r="F5" s="11" t="str">
        <f t="shared" si="0"/>
        <v>02 '21</v>
      </c>
      <c r="G5" s="11" t="str">
        <f t="shared" si="1"/>
        <v>02 '21</v>
      </c>
      <c r="H5" t="str">
        <f t="shared" si="2"/>
        <v>otrdiena</v>
      </c>
    </row>
    <row r="6" spans="1:8" ht="29" x14ac:dyDescent="0.35">
      <c r="A6" s="17" t="s">
        <v>16</v>
      </c>
      <c r="B6" s="21" t="s">
        <v>7</v>
      </c>
      <c r="C6" s="22">
        <v>44227</v>
      </c>
      <c r="D6" s="23">
        <v>2400</v>
      </c>
      <c r="E6" s="17" t="s">
        <v>6</v>
      </c>
      <c r="F6" s="7" t="str">
        <f t="shared" si="0"/>
        <v>04 '21</v>
      </c>
      <c r="G6" s="7" t="str">
        <f t="shared" si="1"/>
        <v>05 '21</v>
      </c>
      <c r="H6" t="str">
        <f t="shared" si="2"/>
        <v>svētdiena</v>
      </c>
    </row>
    <row r="7" spans="1:8" ht="29" x14ac:dyDescent="0.35">
      <c r="A7" s="24" t="s">
        <v>17</v>
      </c>
      <c r="B7" s="25" t="s">
        <v>8</v>
      </c>
      <c r="C7" s="26">
        <v>44234</v>
      </c>
      <c r="D7" s="27">
        <v>7200</v>
      </c>
      <c r="E7" s="28" t="s">
        <v>6</v>
      </c>
      <c r="F7" s="11" t="str">
        <f t="shared" si="0"/>
        <v>05 '21</v>
      </c>
      <c r="G7" s="11" t="str">
        <f t="shared" si="1"/>
        <v>06 '21</v>
      </c>
      <c r="H7" t="str">
        <f t="shared" si="2"/>
        <v>svētdiena</v>
      </c>
    </row>
    <row r="8" spans="1:8" ht="29" x14ac:dyDescent="0.35">
      <c r="A8" s="29" t="s">
        <v>17</v>
      </c>
      <c r="B8" s="21" t="s">
        <v>8</v>
      </c>
      <c r="C8" s="22">
        <v>44238</v>
      </c>
      <c r="D8" s="23">
        <v>9600</v>
      </c>
      <c r="E8" s="17" t="s">
        <v>6</v>
      </c>
      <c r="F8" s="7" t="str">
        <f t="shared" si="0"/>
        <v>06 '21</v>
      </c>
      <c r="G8" s="7" t="str">
        <f t="shared" si="1"/>
        <v>07 '21</v>
      </c>
      <c r="H8" t="str">
        <f t="shared" si="2"/>
        <v>ceturtdiena</v>
      </c>
    </row>
    <row r="9" spans="1:8" ht="29" x14ac:dyDescent="0.35">
      <c r="A9" s="24" t="s">
        <v>16</v>
      </c>
      <c r="B9" s="25" t="s">
        <v>7</v>
      </c>
      <c r="C9" s="26">
        <v>44239</v>
      </c>
      <c r="D9" s="27">
        <v>3600</v>
      </c>
      <c r="E9" s="28" t="s">
        <v>6</v>
      </c>
      <c r="F9" s="11" t="str">
        <f t="shared" si="0"/>
        <v>06 '21</v>
      </c>
      <c r="G9" s="11" t="str">
        <f t="shared" si="1"/>
        <v>07 '21</v>
      </c>
      <c r="H9" t="str">
        <f t="shared" si="2"/>
        <v>piektdiena</v>
      </c>
    </row>
    <row r="10" spans="1:8" ht="29" x14ac:dyDescent="0.35">
      <c r="A10" s="29" t="s">
        <v>17</v>
      </c>
      <c r="B10" s="21" t="s">
        <v>8</v>
      </c>
      <c r="C10" s="22">
        <v>44246</v>
      </c>
      <c r="D10" s="23">
        <v>16800</v>
      </c>
      <c r="E10" s="17" t="s">
        <v>6</v>
      </c>
      <c r="F10" s="7" t="str">
        <f t="shared" si="0"/>
        <v>07 '21</v>
      </c>
      <c r="G10" s="7" t="str">
        <f t="shared" si="1"/>
        <v>08 '21</v>
      </c>
      <c r="H10" t="str">
        <f t="shared" si="2"/>
        <v>piektdiena</v>
      </c>
    </row>
    <row r="11" spans="1:8" ht="29" x14ac:dyDescent="0.35">
      <c r="A11" s="30" t="s">
        <v>16</v>
      </c>
      <c r="B11" s="31" t="s">
        <v>7</v>
      </c>
      <c r="C11" s="26">
        <v>44251</v>
      </c>
      <c r="D11" s="32">
        <v>8400</v>
      </c>
      <c r="E11" s="28" t="s">
        <v>6</v>
      </c>
      <c r="F11" s="11" t="str">
        <f t="shared" si="0"/>
        <v>08 '21</v>
      </c>
      <c r="G11" s="11" t="str">
        <f t="shared" si="1"/>
        <v>09 '21</v>
      </c>
      <c r="H11" t="str">
        <f t="shared" si="2"/>
        <v>trešdiena</v>
      </c>
    </row>
    <row r="12" spans="1:8" ht="29" x14ac:dyDescent="0.35">
      <c r="A12" s="17" t="s">
        <v>15</v>
      </c>
      <c r="B12" s="33" t="s">
        <v>5</v>
      </c>
      <c r="C12" s="34">
        <v>44256</v>
      </c>
      <c r="D12" s="35">
        <v>1170</v>
      </c>
      <c r="E12" s="28" t="s">
        <v>6</v>
      </c>
      <c r="F12" s="7" t="str">
        <f t="shared" si="0"/>
        <v>09 '21</v>
      </c>
      <c r="G12" s="7" t="str">
        <f t="shared" si="1"/>
        <v>09 '21</v>
      </c>
      <c r="H12" t="str">
        <f t="shared" si="2"/>
        <v>pirmdiena</v>
      </c>
    </row>
    <row r="13" spans="1:8" ht="29" x14ac:dyDescent="0.35">
      <c r="A13" s="36" t="s">
        <v>17</v>
      </c>
      <c r="B13" s="36" t="s">
        <v>8</v>
      </c>
      <c r="C13" s="37">
        <v>44257</v>
      </c>
      <c r="D13" s="38">
        <v>14400</v>
      </c>
      <c r="E13" s="28" t="s">
        <v>6</v>
      </c>
      <c r="F13" s="39" t="str">
        <f t="shared" si="0"/>
        <v>09 '21</v>
      </c>
      <c r="G13" s="39" t="str">
        <f t="shared" si="1"/>
        <v>09 '21</v>
      </c>
      <c r="H13" t="str">
        <f t="shared" si="2"/>
        <v>otrdiena</v>
      </c>
    </row>
    <row r="14" spans="1:8" ht="29" x14ac:dyDescent="0.35">
      <c r="A14" s="36" t="s">
        <v>15</v>
      </c>
      <c r="B14" s="36" t="s">
        <v>5</v>
      </c>
      <c r="C14" s="37">
        <v>44263</v>
      </c>
      <c r="D14" s="38">
        <v>1170</v>
      </c>
      <c r="E14" s="28" t="s">
        <v>6</v>
      </c>
      <c r="F14" s="39" t="str">
        <f t="shared" si="0"/>
        <v>10 '21</v>
      </c>
      <c r="G14" s="39" t="str">
        <f t="shared" si="1"/>
        <v>10 '21</v>
      </c>
      <c r="H14" t="str">
        <f t="shared" si="2"/>
        <v>pirmdiena</v>
      </c>
    </row>
    <row r="15" spans="1:8" ht="29" x14ac:dyDescent="0.35">
      <c r="A15" s="17" t="s">
        <v>17</v>
      </c>
      <c r="B15" s="17" t="s">
        <v>8</v>
      </c>
      <c r="C15" s="40">
        <v>44264</v>
      </c>
      <c r="D15" s="38">
        <f>21600</f>
        <v>21600</v>
      </c>
      <c r="E15" s="28" t="s">
        <v>6</v>
      </c>
      <c r="F15" s="39" t="str">
        <f t="shared" si="0"/>
        <v>10 '21</v>
      </c>
      <c r="G15" s="39" t="str">
        <f t="shared" si="1"/>
        <v>10 '21</v>
      </c>
      <c r="H15" t="str">
        <f t="shared" si="2"/>
        <v>otrdiena</v>
      </c>
    </row>
    <row r="16" spans="1:8" ht="29" x14ac:dyDescent="0.35">
      <c r="A16" s="17" t="s">
        <v>17</v>
      </c>
      <c r="B16" s="17" t="s">
        <v>8</v>
      </c>
      <c r="C16" s="40">
        <v>44267</v>
      </c>
      <c r="D16" s="38">
        <f>9600</f>
        <v>9600</v>
      </c>
      <c r="E16" s="28" t="s">
        <v>6</v>
      </c>
      <c r="F16" s="39" t="str">
        <f t="shared" si="0"/>
        <v>10 '21</v>
      </c>
      <c r="G16" s="39" t="str">
        <f t="shared" si="1"/>
        <v>11 '21</v>
      </c>
      <c r="H16" t="str">
        <f t="shared" si="2"/>
        <v>piektdiena</v>
      </c>
    </row>
    <row r="17" spans="1:8" ht="29" x14ac:dyDescent="0.35">
      <c r="A17" s="36" t="s">
        <v>15</v>
      </c>
      <c r="B17" s="36" t="s">
        <v>5</v>
      </c>
      <c r="C17" s="37">
        <v>44270</v>
      </c>
      <c r="D17" s="38">
        <v>1170</v>
      </c>
      <c r="E17" s="41" t="s">
        <v>6</v>
      </c>
      <c r="F17" s="39" t="str">
        <f t="shared" si="0"/>
        <v>11 '21</v>
      </c>
      <c r="G17" s="39" t="str">
        <f t="shared" si="1"/>
        <v>11 '21</v>
      </c>
      <c r="H17" t="str">
        <f t="shared" si="2"/>
        <v>pirmdiena</v>
      </c>
    </row>
    <row r="18" spans="1:8" ht="29" x14ac:dyDescent="0.35">
      <c r="A18" s="2" t="s">
        <v>16</v>
      </c>
      <c r="B18" s="17" t="s">
        <v>7</v>
      </c>
      <c r="C18" s="37">
        <v>44273</v>
      </c>
      <c r="D18" s="42">
        <v>16800</v>
      </c>
      <c r="E18" s="43" t="s">
        <v>6</v>
      </c>
      <c r="F18" s="39" t="str">
        <f t="shared" si="0"/>
        <v>11 '21</v>
      </c>
      <c r="G18" s="39" t="str">
        <f t="shared" si="1"/>
        <v>12 '21</v>
      </c>
      <c r="H18" t="str">
        <f t="shared" si="2"/>
        <v>ceturtdiena</v>
      </c>
    </row>
    <row r="19" spans="1:8" ht="29" x14ac:dyDescent="0.35">
      <c r="A19" s="30" t="s">
        <v>17</v>
      </c>
      <c r="B19" s="36" t="s">
        <v>8</v>
      </c>
      <c r="C19" s="44">
        <v>44274</v>
      </c>
      <c r="D19" s="38">
        <v>2400</v>
      </c>
      <c r="E19" s="41" t="s">
        <v>6</v>
      </c>
      <c r="F19" s="39" t="str">
        <f t="shared" si="0"/>
        <v>11 '21</v>
      </c>
      <c r="G19" s="39" t="str">
        <f t="shared" si="1"/>
        <v>12 '21</v>
      </c>
      <c r="H19" t="str">
        <f t="shared" si="2"/>
        <v>piektdiena</v>
      </c>
    </row>
    <row r="20" spans="1:8" ht="29" x14ac:dyDescent="0.35">
      <c r="A20" s="30" t="s">
        <v>15</v>
      </c>
      <c r="B20" s="36" t="s">
        <v>5</v>
      </c>
      <c r="C20" s="37">
        <v>44277</v>
      </c>
      <c r="D20" s="38">
        <f>2*1170</f>
        <v>2340</v>
      </c>
      <c r="E20" s="28" t="s">
        <v>6</v>
      </c>
      <c r="F20" s="39" t="str">
        <f t="shared" si="0"/>
        <v>12 '21</v>
      </c>
      <c r="G20" s="39" t="str">
        <f t="shared" si="1"/>
        <v>12 '21</v>
      </c>
      <c r="H20" t="str">
        <f t="shared" si="2"/>
        <v>pirmdiena</v>
      </c>
    </row>
    <row r="21" spans="1:8" ht="29" x14ac:dyDescent="0.35">
      <c r="A21" s="45" t="s">
        <v>17</v>
      </c>
      <c r="B21" s="36" t="s">
        <v>8</v>
      </c>
      <c r="C21" s="46">
        <v>44281</v>
      </c>
      <c r="D21" s="38">
        <v>4800</v>
      </c>
      <c r="E21" s="47" t="s">
        <v>6</v>
      </c>
      <c r="F21" s="39" t="str">
        <f t="shared" si="0"/>
        <v>12 '21</v>
      </c>
      <c r="G21" s="39" t="str">
        <f t="shared" si="1"/>
        <v>13 '21</v>
      </c>
      <c r="H21" t="str">
        <f t="shared" si="2"/>
        <v>piektdiena</v>
      </c>
    </row>
    <row r="22" spans="1:8" ht="29" x14ac:dyDescent="0.35">
      <c r="A22" s="48" t="s">
        <v>15</v>
      </c>
      <c r="B22" s="36" t="s">
        <v>5</v>
      </c>
      <c r="C22" s="37">
        <v>44284</v>
      </c>
      <c r="D22" s="38">
        <v>2340</v>
      </c>
      <c r="E22" s="36" t="s">
        <v>6</v>
      </c>
      <c r="F22" s="39" t="str">
        <f t="shared" si="0"/>
        <v>13 '21</v>
      </c>
      <c r="G22" s="39" t="str">
        <f t="shared" si="1"/>
        <v>13 '21</v>
      </c>
      <c r="H22" t="str">
        <f t="shared" si="2"/>
        <v>pirmdiena</v>
      </c>
    </row>
    <row r="23" spans="1:8" ht="29" x14ac:dyDescent="0.35">
      <c r="A23" s="17" t="s">
        <v>16</v>
      </c>
      <c r="B23" s="49" t="s">
        <v>7</v>
      </c>
      <c r="C23" s="50">
        <v>44285</v>
      </c>
      <c r="D23" s="51">
        <v>25200</v>
      </c>
      <c r="E23" s="49" t="s">
        <v>6</v>
      </c>
      <c r="F23" s="39" t="str">
        <f t="shared" si="0"/>
        <v>13 '21</v>
      </c>
      <c r="G23" s="39" t="str">
        <f t="shared" si="1"/>
        <v>13 '21</v>
      </c>
      <c r="H23" t="str">
        <f t="shared" si="2"/>
        <v>otrdiena</v>
      </c>
    </row>
    <row r="24" spans="1:8" ht="29" x14ac:dyDescent="0.35">
      <c r="A24" s="48" t="s">
        <v>17</v>
      </c>
      <c r="B24" s="36" t="s">
        <v>8</v>
      </c>
      <c r="C24" s="52">
        <v>44286</v>
      </c>
      <c r="D24" s="53">
        <v>43200</v>
      </c>
      <c r="E24" s="36" t="s">
        <v>6</v>
      </c>
      <c r="F24" s="39" t="str">
        <f t="shared" si="0"/>
        <v>13 '21</v>
      </c>
      <c r="G24" s="39" t="str">
        <f t="shared" si="1"/>
        <v>14 '21</v>
      </c>
      <c r="H24" t="str">
        <f t="shared" si="2"/>
        <v>trešdiena</v>
      </c>
    </row>
    <row r="25" spans="1:8" ht="29" x14ac:dyDescent="0.35">
      <c r="A25" s="17" t="s">
        <v>15</v>
      </c>
      <c r="B25" s="36" t="s">
        <v>5</v>
      </c>
      <c r="C25" s="52">
        <v>44291</v>
      </c>
      <c r="D25" s="53">
        <v>10530</v>
      </c>
      <c r="E25" s="36" t="s">
        <v>6</v>
      </c>
      <c r="F25" s="39" t="str">
        <f t="shared" si="0"/>
        <v>14 '21</v>
      </c>
      <c r="G25" s="39" t="str">
        <f t="shared" si="1"/>
        <v>14 '21</v>
      </c>
      <c r="H25" t="str">
        <f t="shared" si="2"/>
        <v>pirmdiena</v>
      </c>
    </row>
    <row r="26" spans="1:8" ht="29" x14ac:dyDescent="0.35">
      <c r="A26" s="17" t="s">
        <v>15</v>
      </c>
      <c r="B26" s="36" t="s">
        <v>5</v>
      </c>
      <c r="C26" s="46">
        <v>44298</v>
      </c>
      <c r="D26" s="38">
        <v>11700</v>
      </c>
      <c r="E26" s="36" t="s">
        <v>6</v>
      </c>
      <c r="F26" s="39" t="str">
        <f t="shared" si="0"/>
        <v>15 '21</v>
      </c>
      <c r="G26" s="39" t="str">
        <f t="shared" si="1"/>
        <v>15 '21</v>
      </c>
      <c r="H26" t="str">
        <f t="shared" si="2"/>
        <v>pirmdiena</v>
      </c>
    </row>
    <row r="27" spans="1:8" ht="29" x14ac:dyDescent="0.35">
      <c r="A27" s="48" t="s">
        <v>17</v>
      </c>
      <c r="B27" s="36" t="s">
        <v>8</v>
      </c>
      <c r="C27" s="50">
        <v>44299</v>
      </c>
      <c r="D27" s="51">
        <v>7200</v>
      </c>
      <c r="E27" s="36" t="s">
        <v>6</v>
      </c>
      <c r="F27" s="39" t="str">
        <f t="shared" si="0"/>
        <v>15 '21</v>
      </c>
      <c r="G27" s="39" t="str">
        <f t="shared" si="1"/>
        <v>15 '21</v>
      </c>
      <c r="H27" t="str">
        <f t="shared" si="2"/>
        <v>otrdiena</v>
      </c>
    </row>
    <row r="28" spans="1:8" ht="29" x14ac:dyDescent="0.35">
      <c r="A28" s="54" t="s">
        <v>18</v>
      </c>
      <c r="B28" s="55" t="s">
        <v>12</v>
      </c>
      <c r="C28" s="40">
        <v>44299</v>
      </c>
      <c r="D28" s="56">
        <v>4800</v>
      </c>
      <c r="E28" s="36" t="s">
        <v>6</v>
      </c>
      <c r="F28" s="39" t="str">
        <f t="shared" si="0"/>
        <v>15 '21</v>
      </c>
      <c r="G28" s="39" t="str">
        <f t="shared" si="1"/>
        <v>15 '21</v>
      </c>
      <c r="H28" t="str">
        <f t="shared" si="2"/>
        <v>otrdiena</v>
      </c>
    </row>
    <row r="29" spans="1:8" ht="29" x14ac:dyDescent="0.35">
      <c r="A29" s="17" t="s">
        <v>16</v>
      </c>
      <c r="B29" s="55" t="s">
        <v>7</v>
      </c>
      <c r="C29" s="40">
        <v>44304</v>
      </c>
      <c r="D29" s="56">
        <v>20400</v>
      </c>
      <c r="E29" s="48" t="s">
        <v>6</v>
      </c>
      <c r="F29" s="39" t="str">
        <f t="shared" si="0"/>
        <v>15 '21</v>
      </c>
      <c r="G29" s="39" t="str">
        <f t="shared" si="1"/>
        <v>16 '21</v>
      </c>
      <c r="H29" t="str">
        <f t="shared" si="2"/>
        <v>svētdiena</v>
      </c>
    </row>
    <row r="30" spans="1:8" ht="29" x14ac:dyDescent="0.35">
      <c r="A30" s="36" t="s">
        <v>15</v>
      </c>
      <c r="B30" s="55" t="s">
        <v>5</v>
      </c>
      <c r="C30" s="40">
        <v>44305</v>
      </c>
      <c r="D30" s="56">
        <v>11700</v>
      </c>
      <c r="E30" s="17" t="s">
        <v>6</v>
      </c>
      <c r="F30" s="39" t="str">
        <f t="shared" si="0"/>
        <v>16 '21</v>
      </c>
      <c r="G30" s="39" t="str">
        <f t="shared" si="1"/>
        <v>16 '21</v>
      </c>
      <c r="H30" t="str">
        <f t="shared" si="2"/>
        <v>pirmdiena</v>
      </c>
    </row>
    <row r="31" spans="1:8" ht="29" x14ac:dyDescent="0.35">
      <c r="A31" s="48" t="s">
        <v>17</v>
      </c>
      <c r="B31" s="57" t="s">
        <v>8</v>
      </c>
      <c r="C31" s="40">
        <v>44306</v>
      </c>
      <c r="D31" s="56">
        <v>12000</v>
      </c>
      <c r="E31" s="63" t="s">
        <v>6</v>
      </c>
      <c r="F31" s="39" t="str">
        <f t="shared" si="0"/>
        <v>16 '21</v>
      </c>
      <c r="G31" s="39" t="str">
        <f t="shared" si="1"/>
        <v>16 '21</v>
      </c>
      <c r="H31" t="str">
        <f t="shared" si="2"/>
        <v>otrdiena</v>
      </c>
    </row>
    <row r="32" spans="1:8" ht="29" x14ac:dyDescent="0.35">
      <c r="A32" s="12" t="s">
        <v>16</v>
      </c>
      <c r="B32" s="49" t="s">
        <v>7</v>
      </c>
      <c r="C32" s="58">
        <v>44311</v>
      </c>
      <c r="D32" s="64">
        <v>12000</v>
      </c>
      <c r="E32" s="17" t="s">
        <v>6</v>
      </c>
      <c r="F32" s="39" t="str">
        <f t="shared" si="0"/>
        <v>16 '21</v>
      </c>
      <c r="G32" s="39" t="str">
        <f t="shared" si="1"/>
        <v>17 '21</v>
      </c>
      <c r="H32" t="str">
        <f t="shared" si="2"/>
        <v>svētdiena</v>
      </c>
    </row>
    <row r="33" spans="1:8" ht="29" x14ac:dyDescent="0.35">
      <c r="A33" s="12" t="s">
        <v>15</v>
      </c>
      <c r="B33" s="49" t="s">
        <v>5</v>
      </c>
      <c r="C33" s="60">
        <v>44312</v>
      </c>
      <c r="D33" s="65">
        <v>33930</v>
      </c>
      <c r="E33" s="17" t="s">
        <v>6</v>
      </c>
      <c r="F33" s="39" t="str">
        <f t="shared" si="0"/>
        <v>17 '21</v>
      </c>
      <c r="G33" s="39" t="str">
        <f t="shared" si="1"/>
        <v>17 '21</v>
      </c>
      <c r="H33" t="str">
        <f t="shared" si="2"/>
        <v>pirmdiena</v>
      </c>
    </row>
    <row r="34" spans="1:8" ht="29" x14ac:dyDescent="0.35">
      <c r="A34" s="30" t="s">
        <v>17</v>
      </c>
      <c r="B34" s="49" t="s">
        <v>8</v>
      </c>
      <c r="C34" s="58">
        <v>44313</v>
      </c>
      <c r="D34" s="59">
        <v>4800</v>
      </c>
      <c r="E34" s="66" t="s">
        <v>6</v>
      </c>
      <c r="F34" s="39" t="str">
        <f t="shared" ref="F34:F65" si="3">TEXT(WEEKNUM(C34,21),"00") &amp; TEXT(C34," 'yy")</f>
        <v>17 '21</v>
      </c>
      <c r="G34" s="39" t="str">
        <f t="shared" ref="G34:G65" si="4">IF(WEEKDAY(C34,2)&lt;=2,TEXT(WEEKNUM(C34,21),"00") &amp; TEXT(C34," 'yy"),TEXT(WEEKNUM(C34+7,21),"00") &amp; TEXT(C34+7," 'yy"))</f>
        <v>17 '21</v>
      </c>
      <c r="H34" t="str">
        <f t="shared" ref="H34:H65" si="5">TEXT(WEEKDAY(C34),"dddd")</f>
        <v>otrdiena</v>
      </c>
    </row>
    <row r="35" spans="1:8" ht="29" x14ac:dyDescent="0.35">
      <c r="A35" s="2" t="s">
        <v>18</v>
      </c>
      <c r="B35" s="49" t="s">
        <v>12</v>
      </c>
      <c r="C35" s="71">
        <v>44314</v>
      </c>
      <c r="D35" s="42">
        <v>6000</v>
      </c>
      <c r="E35" s="6" t="s">
        <v>6</v>
      </c>
      <c r="F35" s="39" t="str">
        <f t="shared" si="3"/>
        <v>17 '21</v>
      </c>
      <c r="G35" s="39" t="str">
        <f t="shared" si="4"/>
        <v>18 '21</v>
      </c>
      <c r="H35" t="str">
        <f t="shared" si="5"/>
        <v>trešdiena</v>
      </c>
    </row>
    <row r="36" spans="1:8" ht="29" x14ac:dyDescent="0.35">
      <c r="A36" s="12" t="s">
        <v>17</v>
      </c>
      <c r="B36" s="45" t="s">
        <v>8</v>
      </c>
      <c r="C36" s="58">
        <v>44315</v>
      </c>
      <c r="D36" s="59">
        <v>64800</v>
      </c>
      <c r="E36" s="6" t="s">
        <v>6</v>
      </c>
      <c r="F36" s="39" t="str">
        <f t="shared" si="3"/>
        <v>17 '21</v>
      </c>
      <c r="G36" s="39" t="str">
        <f t="shared" si="4"/>
        <v>18 '21</v>
      </c>
      <c r="H36" t="str">
        <f t="shared" si="5"/>
        <v>ceturtdiena</v>
      </c>
    </row>
    <row r="37" spans="1:8" ht="29" x14ac:dyDescent="0.35">
      <c r="A37" s="12" t="s">
        <v>16</v>
      </c>
      <c r="B37" s="49" t="s">
        <v>7</v>
      </c>
      <c r="C37" s="58">
        <v>44315</v>
      </c>
      <c r="D37" s="59">
        <v>13200</v>
      </c>
      <c r="E37" s="12" t="s">
        <v>6</v>
      </c>
      <c r="F37" s="39" t="str">
        <f t="shared" si="3"/>
        <v>17 '21</v>
      </c>
      <c r="G37" s="39" t="str">
        <f t="shared" si="4"/>
        <v>18 '21</v>
      </c>
      <c r="H37" t="str">
        <f t="shared" si="5"/>
        <v>ceturtdiena</v>
      </c>
    </row>
    <row r="38" spans="1:8" ht="29" x14ac:dyDescent="0.35">
      <c r="A38" s="2" t="s">
        <v>15</v>
      </c>
      <c r="B38" s="36" t="s">
        <v>5</v>
      </c>
      <c r="C38" s="58">
        <v>44319</v>
      </c>
      <c r="D38" s="59">
        <v>79560</v>
      </c>
      <c r="E38" s="17" t="s">
        <v>6</v>
      </c>
      <c r="F38" s="39" t="str">
        <f t="shared" si="3"/>
        <v>18 '21</v>
      </c>
      <c r="G38" s="39" t="str">
        <f t="shared" si="4"/>
        <v>18 '21</v>
      </c>
      <c r="H38" t="str">
        <f t="shared" si="5"/>
        <v>pirmdiena</v>
      </c>
    </row>
    <row r="39" spans="1:8" ht="29" x14ac:dyDescent="0.35">
      <c r="A39" s="12" t="s">
        <v>16</v>
      </c>
      <c r="B39" s="49" t="s">
        <v>7</v>
      </c>
      <c r="C39" s="58">
        <v>44321</v>
      </c>
      <c r="D39" s="59">
        <v>19200</v>
      </c>
      <c r="E39" s="17" t="s">
        <v>6</v>
      </c>
      <c r="F39" s="39" t="str">
        <f t="shared" si="3"/>
        <v>18 '21</v>
      </c>
      <c r="G39" s="39" t="str">
        <f t="shared" si="4"/>
        <v>19 '21</v>
      </c>
      <c r="H39" t="str">
        <f t="shared" si="5"/>
        <v>trešdiena</v>
      </c>
    </row>
    <row r="40" spans="1:8" ht="29" x14ac:dyDescent="0.35">
      <c r="A40" s="2" t="s">
        <v>15</v>
      </c>
      <c r="B40" s="36" t="s">
        <v>5</v>
      </c>
      <c r="C40" s="58">
        <v>44326</v>
      </c>
      <c r="D40" s="59">
        <v>79560</v>
      </c>
      <c r="E40" s="17" t="s">
        <v>6</v>
      </c>
      <c r="F40" s="39" t="str">
        <f t="shared" si="3"/>
        <v>19 '21</v>
      </c>
      <c r="G40" s="39" t="str">
        <f t="shared" si="4"/>
        <v>19 '21</v>
      </c>
      <c r="H40" t="str">
        <f t="shared" si="5"/>
        <v>pirmdiena</v>
      </c>
    </row>
    <row r="41" spans="1:8" ht="29" x14ac:dyDescent="0.35">
      <c r="A41" s="2" t="s">
        <v>18</v>
      </c>
      <c r="B41" s="49" t="s">
        <v>12</v>
      </c>
      <c r="C41" s="71">
        <v>44328</v>
      </c>
      <c r="D41" s="42">
        <v>6000</v>
      </c>
      <c r="E41" s="6" t="s">
        <v>6</v>
      </c>
      <c r="F41" s="39" t="str">
        <f t="shared" si="3"/>
        <v>19 '21</v>
      </c>
      <c r="G41" s="39" t="str">
        <f t="shared" si="4"/>
        <v>20 '21</v>
      </c>
      <c r="H41" t="str">
        <f t="shared" si="5"/>
        <v>trešdiena</v>
      </c>
    </row>
    <row r="42" spans="1:8" ht="29" x14ac:dyDescent="0.35">
      <c r="A42" s="12" t="s">
        <v>17</v>
      </c>
      <c r="B42" s="45" t="s">
        <v>8</v>
      </c>
      <c r="C42" s="58">
        <v>44329</v>
      </c>
      <c r="D42" s="59">
        <v>12000</v>
      </c>
      <c r="E42" s="6" t="s">
        <v>6</v>
      </c>
      <c r="F42" s="39" t="str">
        <f t="shared" si="3"/>
        <v>19 '21</v>
      </c>
      <c r="G42" s="39" t="str">
        <f t="shared" si="4"/>
        <v>20 '21</v>
      </c>
      <c r="H42" t="str">
        <f t="shared" si="5"/>
        <v>ceturtdiena</v>
      </c>
    </row>
    <row r="43" spans="1:8" ht="29" x14ac:dyDescent="0.35">
      <c r="A43" s="12" t="s">
        <v>16</v>
      </c>
      <c r="B43" s="49" t="s">
        <v>7</v>
      </c>
      <c r="C43" s="58">
        <v>44329</v>
      </c>
      <c r="D43" s="59">
        <v>19200</v>
      </c>
      <c r="E43" s="2" t="s">
        <v>6</v>
      </c>
      <c r="F43" s="39" t="str">
        <f t="shared" si="3"/>
        <v>19 '21</v>
      </c>
      <c r="G43" s="39" t="str">
        <f t="shared" si="4"/>
        <v>20 '21</v>
      </c>
      <c r="H43" t="str">
        <f t="shared" si="5"/>
        <v>ceturtdiena</v>
      </c>
    </row>
    <row r="44" spans="1:8" ht="29" x14ac:dyDescent="0.35">
      <c r="A44" s="2" t="s">
        <v>15</v>
      </c>
      <c r="B44" s="36" t="s">
        <v>5</v>
      </c>
      <c r="C44" s="58">
        <v>44333</v>
      </c>
      <c r="D44" s="59">
        <v>81900</v>
      </c>
      <c r="E44" s="2" t="s">
        <v>6</v>
      </c>
      <c r="F44" s="39" t="str">
        <f t="shared" si="3"/>
        <v>20 '21</v>
      </c>
      <c r="G44" s="39" t="str">
        <f t="shared" si="4"/>
        <v>20 '21</v>
      </c>
      <c r="H44" t="str">
        <f t="shared" si="5"/>
        <v>pirmdiena</v>
      </c>
    </row>
    <row r="45" spans="1:8" ht="29" x14ac:dyDescent="0.35">
      <c r="A45" s="2" t="s">
        <v>18</v>
      </c>
      <c r="B45" s="49" t="s">
        <v>12</v>
      </c>
      <c r="C45" s="71">
        <v>44335</v>
      </c>
      <c r="D45" s="42">
        <v>7200</v>
      </c>
      <c r="E45" s="2" t="s">
        <v>6</v>
      </c>
      <c r="F45" s="39" t="str">
        <f t="shared" si="3"/>
        <v>20 '21</v>
      </c>
      <c r="G45" s="39" t="str">
        <f t="shared" si="4"/>
        <v>21 '21</v>
      </c>
      <c r="H45" t="str">
        <f t="shared" si="5"/>
        <v>trešdiena</v>
      </c>
    </row>
    <row r="46" spans="1:8" ht="29" x14ac:dyDescent="0.35">
      <c r="A46" s="12" t="s">
        <v>17</v>
      </c>
      <c r="B46" s="45" t="s">
        <v>8</v>
      </c>
      <c r="C46" s="58">
        <v>44337</v>
      </c>
      <c r="D46" s="59">
        <v>9600</v>
      </c>
      <c r="E46" s="2" t="s">
        <v>6</v>
      </c>
      <c r="F46" s="39" t="str">
        <f t="shared" si="3"/>
        <v>20 '21</v>
      </c>
      <c r="G46" s="39" t="str">
        <f t="shared" si="4"/>
        <v>21 '21</v>
      </c>
      <c r="H46" t="str">
        <f t="shared" si="5"/>
        <v>piektdiena</v>
      </c>
    </row>
    <row r="47" spans="1:8" ht="29" x14ac:dyDescent="0.35">
      <c r="A47" s="12" t="s">
        <v>16</v>
      </c>
      <c r="B47" s="49" t="s">
        <v>7</v>
      </c>
      <c r="C47" s="58">
        <v>44337</v>
      </c>
      <c r="D47" s="59">
        <v>19200</v>
      </c>
      <c r="E47" s="2" t="s">
        <v>6</v>
      </c>
      <c r="F47" s="39" t="str">
        <f t="shared" si="3"/>
        <v>20 '21</v>
      </c>
      <c r="G47" s="39" t="str">
        <f t="shared" si="4"/>
        <v>21 '21</v>
      </c>
      <c r="H47" t="str">
        <f t="shared" si="5"/>
        <v>piektdiena</v>
      </c>
    </row>
    <row r="48" spans="1:8" ht="29" x14ac:dyDescent="0.35">
      <c r="A48" s="2" t="s">
        <v>15</v>
      </c>
      <c r="B48" s="36" t="s">
        <v>5</v>
      </c>
      <c r="C48" s="58">
        <v>44340</v>
      </c>
      <c r="D48" s="59">
        <v>83070</v>
      </c>
      <c r="E48" s="17" t="s">
        <v>6</v>
      </c>
      <c r="F48" s="39" t="str">
        <f t="shared" si="3"/>
        <v>21 '21</v>
      </c>
      <c r="G48" s="39" t="str">
        <f t="shared" si="4"/>
        <v>21 '21</v>
      </c>
      <c r="H48" t="str">
        <f t="shared" si="5"/>
        <v>pirmdiena</v>
      </c>
    </row>
    <row r="49" spans="1:8" ht="29" x14ac:dyDescent="0.35">
      <c r="A49" s="12" t="s">
        <v>16</v>
      </c>
      <c r="B49" s="49" t="s">
        <v>7</v>
      </c>
      <c r="C49" s="58">
        <v>44343</v>
      </c>
      <c r="D49" s="59">
        <v>19200</v>
      </c>
      <c r="E49" s="17" t="s">
        <v>6</v>
      </c>
      <c r="F49" s="39" t="str">
        <f t="shared" si="3"/>
        <v>21 '21</v>
      </c>
      <c r="G49" s="39" t="str">
        <f t="shared" si="4"/>
        <v>22 '21</v>
      </c>
      <c r="H49" t="str">
        <f t="shared" si="5"/>
        <v>ceturtdiena</v>
      </c>
    </row>
    <row r="50" spans="1:8" ht="29" x14ac:dyDescent="0.35">
      <c r="A50" s="12" t="s">
        <v>18</v>
      </c>
      <c r="B50" s="49" t="s">
        <v>12</v>
      </c>
      <c r="C50" s="71">
        <v>44344</v>
      </c>
      <c r="D50" s="59">
        <v>16800</v>
      </c>
      <c r="E50" s="63" t="s">
        <v>6</v>
      </c>
      <c r="F50" s="39" t="str">
        <f t="shared" si="3"/>
        <v>21 '21</v>
      </c>
      <c r="G50" s="39" t="str">
        <f t="shared" si="4"/>
        <v>22 '21</v>
      </c>
      <c r="H50" t="str">
        <f t="shared" si="5"/>
        <v>piektdiena</v>
      </c>
    </row>
    <row r="51" spans="1:8" ht="29" x14ac:dyDescent="0.35">
      <c r="A51" s="17" t="s">
        <v>17</v>
      </c>
      <c r="B51" s="48" t="s">
        <v>8</v>
      </c>
      <c r="C51" s="40">
        <v>44347</v>
      </c>
      <c r="D51" s="56">
        <v>56400</v>
      </c>
      <c r="E51" s="17" t="s">
        <v>6</v>
      </c>
      <c r="F51" s="75" t="str">
        <f t="shared" si="3"/>
        <v>22 '21</v>
      </c>
      <c r="G51" s="75" t="str">
        <f t="shared" si="4"/>
        <v>22 '21</v>
      </c>
      <c r="H51" s="76" t="str">
        <f t="shared" si="5"/>
        <v>pirmdiena</v>
      </c>
    </row>
    <row r="52" spans="1:8" ht="29" x14ac:dyDescent="0.35">
      <c r="A52" s="17" t="s">
        <v>15</v>
      </c>
      <c r="B52" s="17" t="s">
        <v>5</v>
      </c>
      <c r="C52" s="40">
        <v>44347</v>
      </c>
      <c r="D52" s="56">
        <v>117000</v>
      </c>
      <c r="E52" s="17" t="s">
        <v>6</v>
      </c>
      <c r="F52" s="75" t="str">
        <f t="shared" si="3"/>
        <v>22 '21</v>
      </c>
      <c r="G52" s="75" t="str">
        <f t="shared" si="4"/>
        <v>22 '21</v>
      </c>
      <c r="H52" s="76" t="str">
        <f t="shared" si="5"/>
        <v>pirmdiena</v>
      </c>
    </row>
    <row r="53" spans="1:8" ht="29" x14ac:dyDescent="0.35">
      <c r="A53" s="72" t="s">
        <v>18</v>
      </c>
      <c r="B53" s="72" t="s">
        <v>12</v>
      </c>
      <c r="C53" s="73">
        <v>44349</v>
      </c>
      <c r="D53" s="74">
        <v>12000</v>
      </c>
      <c r="E53" s="17" t="s">
        <v>6</v>
      </c>
      <c r="F53" s="77" t="str">
        <f t="shared" si="3"/>
        <v>22 '21</v>
      </c>
      <c r="G53" s="77" t="str">
        <f t="shared" si="4"/>
        <v>23 '21</v>
      </c>
      <c r="H53" s="78" t="str">
        <f t="shared" si="5"/>
        <v>trešdiena</v>
      </c>
    </row>
    <row r="54" spans="1:8" ht="29" x14ac:dyDescent="0.35">
      <c r="A54" s="17" t="s">
        <v>16</v>
      </c>
      <c r="B54" s="17" t="s">
        <v>7</v>
      </c>
      <c r="C54" s="40">
        <v>44350</v>
      </c>
      <c r="D54" s="56">
        <v>19200</v>
      </c>
      <c r="E54" s="17" t="s">
        <v>6</v>
      </c>
      <c r="F54" s="75" t="str">
        <f t="shared" si="3"/>
        <v>22 '21</v>
      </c>
      <c r="G54" s="75" t="str">
        <f t="shared" si="4"/>
        <v>23 '21</v>
      </c>
      <c r="H54" s="76" t="str">
        <f t="shared" si="5"/>
        <v>ceturtdiena</v>
      </c>
    </row>
    <row r="55" spans="1:8" ht="29" x14ac:dyDescent="0.35">
      <c r="A55" s="17" t="s">
        <v>15</v>
      </c>
      <c r="B55" s="17" t="s">
        <v>5</v>
      </c>
      <c r="C55" s="40">
        <v>44354</v>
      </c>
      <c r="D55" s="56">
        <v>105300</v>
      </c>
      <c r="E55" s="17" t="s">
        <v>6</v>
      </c>
      <c r="F55" s="75" t="str">
        <f t="shared" si="3"/>
        <v>23 '21</v>
      </c>
      <c r="G55" s="75" t="str">
        <f t="shared" si="4"/>
        <v>23 '21</v>
      </c>
      <c r="H55" s="76" t="str">
        <f t="shared" si="5"/>
        <v>pirmdiena</v>
      </c>
    </row>
    <row r="56" spans="1:8" ht="29" x14ac:dyDescent="0.35">
      <c r="A56" s="72" t="s">
        <v>18</v>
      </c>
      <c r="B56" s="72" t="s">
        <v>12</v>
      </c>
      <c r="C56" s="73">
        <v>44356</v>
      </c>
      <c r="D56" s="74">
        <v>12000</v>
      </c>
      <c r="E56" s="17" t="s">
        <v>6</v>
      </c>
      <c r="F56" s="77" t="str">
        <f t="shared" si="3"/>
        <v>23 '21</v>
      </c>
      <c r="G56" s="77" t="str">
        <f t="shared" si="4"/>
        <v>24 '21</v>
      </c>
      <c r="H56" s="78" t="str">
        <f t="shared" si="5"/>
        <v>trešdiena</v>
      </c>
    </row>
    <row r="57" spans="1:8" ht="29" x14ac:dyDescent="0.35">
      <c r="A57" s="17" t="s">
        <v>16</v>
      </c>
      <c r="B57" s="17" t="s">
        <v>7</v>
      </c>
      <c r="C57" s="40">
        <v>44357</v>
      </c>
      <c r="D57" s="56">
        <v>19200</v>
      </c>
      <c r="E57" s="17" t="s">
        <v>6</v>
      </c>
      <c r="F57" s="75" t="str">
        <f t="shared" si="3"/>
        <v>23 '21</v>
      </c>
      <c r="G57" s="75" t="str">
        <f t="shared" si="4"/>
        <v>24 '21</v>
      </c>
      <c r="H57" s="76" t="str">
        <f t="shared" si="5"/>
        <v>ceturtdiena</v>
      </c>
    </row>
    <row r="58" spans="1:8" ht="29" x14ac:dyDescent="0.35">
      <c r="A58" s="17" t="s">
        <v>15</v>
      </c>
      <c r="B58" s="17" t="s">
        <v>5</v>
      </c>
      <c r="C58" s="40">
        <v>44361</v>
      </c>
      <c r="D58" s="56">
        <v>106470</v>
      </c>
      <c r="E58" s="17" t="s">
        <v>6</v>
      </c>
      <c r="F58" s="75" t="str">
        <f t="shared" si="3"/>
        <v>24 '21</v>
      </c>
      <c r="G58" s="75" t="str">
        <f t="shared" si="4"/>
        <v>24 '21</v>
      </c>
      <c r="H58" s="76" t="str">
        <f t="shared" si="5"/>
        <v>pirmdiena</v>
      </c>
    </row>
    <row r="59" spans="1:8" ht="29" x14ac:dyDescent="0.35">
      <c r="A59" s="17" t="s">
        <v>17</v>
      </c>
      <c r="B59" s="48" t="s">
        <v>8</v>
      </c>
      <c r="C59" s="40">
        <v>44362</v>
      </c>
      <c r="D59" s="56">
        <v>16800</v>
      </c>
      <c r="E59" s="17" t="s">
        <v>6</v>
      </c>
      <c r="F59" s="75" t="str">
        <f t="shared" si="3"/>
        <v>24 '21</v>
      </c>
      <c r="G59" s="75" t="str">
        <f t="shared" si="4"/>
        <v>24 '21</v>
      </c>
      <c r="H59" s="76" t="str">
        <f t="shared" si="5"/>
        <v>otrdiena</v>
      </c>
    </row>
    <row r="60" spans="1:8" ht="29" x14ac:dyDescent="0.35">
      <c r="A60" s="17" t="s">
        <v>16</v>
      </c>
      <c r="B60" s="17" t="s">
        <v>7</v>
      </c>
      <c r="C60" s="40">
        <v>44365</v>
      </c>
      <c r="D60" s="56">
        <v>19200</v>
      </c>
      <c r="E60" s="17" t="s">
        <v>6</v>
      </c>
      <c r="F60" s="75" t="str">
        <f t="shared" si="3"/>
        <v>24 '21</v>
      </c>
      <c r="G60" s="75" t="str">
        <f t="shared" si="4"/>
        <v>25 '21</v>
      </c>
      <c r="H60" s="76" t="str">
        <f t="shared" si="5"/>
        <v>piektdiena</v>
      </c>
    </row>
    <row r="61" spans="1:8" ht="29" x14ac:dyDescent="0.35">
      <c r="A61" s="17" t="s">
        <v>15</v>
      </c>
      <c r="B61" s="17" t="s">
        <v>5</v>
      </c>
      <c r="C61" s="40">
        <v>44368</v>
      </c>
      <c r="D61" s="56">
        <v>132210</v>
      </c>
      <c r="E61" s="17" t="s">
        <v>6</v>
      </c>
      <c r="F61" s="75" t="str">
        <f t="shared" si="3"/>
        <v>25 '21</v>
      </c>
      <c r="G61" s="75" t="str">
        <f t="shared" si="4"/>
        <v>25 '21</v>
      </c>
      <c r="H61" s="76" t="str">
        <f t="shared" si="5"/>
        <v>pirmdiena</v>
      </c>
    </row>
    <row r="62" spans="1:8" ht="29" x14ac:dyDescent="0.35">
      <c r="A62" s="66" t="s">
        <v>17</v>
      </c>
      <c r="B62" s="66" t="s">
        <v>8</v>
      </c>
      <c r="C62" s="81">
        <v>44369</v>
      </c>
      <c r="D62" s="82">
        <v>19400</v>
      </c>
      <c r="E62" s="66" t="s">
        <v>6</v>
      </c>
      <c r="F62" s="79" t="str">
        <f t="shared" si="3"/>
        <v>25 '21</v>
      </c>
      <c r="G62" s="79" t="str">
        <f t="shared" si="4"/>
        <v>25 '21</v>
      </c>
      <c r="H62" s="80" t="str">
        <f t="shared" si="5"/>
        <v>otrdiena</v>
      </c>
    </row>
    <row r="63" spans="1:8" ht="29" x14ac:dyDescent="0.35">
      <c r="A63" s="72" t="s">
        <v>18</v>
      </c>
      <c r="B63" s="72" t="s">
        <v>12</v>
      </c>
      <c r="C63" s="73">
        <v>44370</v>
      </c>
      <c r="D63" s="74">
        <v>11800</v>
      </c>
      <c r="E63" s="66" t="s">
        <v>6</v>
      </c>
      <c r="F63" s="77" t="str">
        <f t="shared" si="3"/>
        <v>25 '21</v>
      </c>
      <c r="G63" s="77" t="str">
        <f t="shared" si="4"/>
        <v>26 '21</v>
      </c>
      <c r="H63" s="78" t="str">
        <f t="shared" si="5"/>
        <v>trešdiena</v>
      </c>
    </row>
    <row r="64" spans="1:8" ht="29" x14ac:dyDescent="0.35">
      <c r="A64" s="17" t="s">
        <v>16</v>
      </c>
      <c r="B64" s="17" t="s">
        <v>7</v>
      </c>
      <c r="C64" s="40">
        <v>44371</v>
      </c>
      <c r="D64" s="56">
        <v>21600</v>
      </c>
      <c r="E64" s="66" t="s">
        <v>6</v>
      </c>
      <c r="F64" s="75" t="str">
        <f t="shared" si="3"/>
        <v>25 '21</v>
      </c>
      <c r="G64" s="75" t="str">
        <f t="shared" si="4"/>
        <v>26 '21</v>
      </c>
      <c r="H64" s="76" t="str">
        <f t="shared" si="5"/>
        <v>ceturtdiena</v>
      </c>
    </row>
    <row r="65" spans="1:8" ht="29" x14ac:dyDescent="0.35">
      <c r="A65" s="17" t="s">
        <v>15</v>
      </c>
      <c r="B65" s="17" t="s">
        <v>5</v>
      </c>
      <c r="C65" s="40">
        <v>44375</v>
      </c>
      <c r="D65" s="56">
        <v>132210</v>
      </c>
      <c r="E65" s="17" t="s">
        <v>6</v>
      </c>
      <c r="F65" s="75" t="str">
        <f t="shared" si="3"/>
        <v>26 '21</v>
      </c>
      <c r="G65" s="75" t="str">
        <f t="shared" si="4"/>
        <v>26 '21</v>
      </c>
      <c r="H65" s="76" t="str">
        <f t="shared" si="5"/>
        <v>pirmdiena</v>
      </c>
    </row>
    <row r="66" spans="1:8" ht="29" x14ac:dyDescent="0.35">
      <c r="A66" s="17" t="s">
        <v>17</v>
      </c>
      <c r="B66" s="17" t="s">
        <v>8</v>
      </c>
      <c r="C66" s="40">
        <v>44376</v>
      </c>
      <c r="D66" s="56">
        <v>115200</v>
      </c>
      <c r="E66" s="17" t="s">
        <v>6</v>
      </c>
      <c r="F66" s="75" t="str">
        <f t="shared" ref="F66:F92" si="6">TEXT(WEEKNUM(C66,21),"00") &amp; TEXT(C66," 'yy")</f>
        <v>26 '21</v>
      </c>
      <c r="G66" s="75" t="str">
        <f t="shared" ref="G66:G92" si="7">IF(WEEKDAY(C66,2)&lt;=2,TEXT(WEEKNUM(C66,21),"00") &amp; TEXT(C66," 'yy"),TEXT(WEEKNUM(C66+7,21),"00") &amp; TEXT(C66+7," 'yy"))</f>
        <v>26 '21</v>
      </c>
      <c r="H66" s="76" t="str">
        <f t="shared" ref="H66:H92" si="8">TEXT(WEEKDAY(C66),"dddd")</f>
        <v>otrdiena</v>
      </c>
    </row>
    <row r="67" spans="1:8" ht="29" x14ac:dyDescent="0.35">
      <c r="A67" s="17" t="s">
        <v>16</v>
      </c>
      <c r="B67" s="17" t="s">
        <v>7</v>
      </c>
      <c r="C67" s="86">
        <v>44376</v>
      </c>
      <c r="D67" s="87">
        <v>22800</v>
      </c>
      <c r="E67" s="63" t="s">
        <v>6</v>
      </c>
      <c r="F67" s="84" t="str">
        <f t="shared" si="6"/>
        <v>26 '21</v>
      </c>
      <c r="G67" s="84" t="str">
        <f t="shared" si="7"/>
        <v>26 '21</v>
      </c>
      <c r="H67" s="85" t="str">
        <f t="shared" si="8"/>
        <v>otrdiena</v>
      </c>
    </row>
    <row r="68" spans="1:8" ht="29" x14ac:dyDescent="0.35">
      <c r="A68" s="72" t="s">
        <v>18</v>
      </c>
      <c r="B68" s="88" t="s">
        <v>12</v>
      </c>
      <c r="C68" s="73">
        <v>44378</v>
      </c>
      <c r="D68" s="74">
        <v>14400</v>
      </c>
      <c r="E68" s="17" t="s">
        <v>6</v>
      </c>
      <c r="F68" s="77" t="str">
        <f t="shared" si="6"/>
        <v>26 '21</v>
      </c>
      <c r="G68" s="77" t="str">
        <f t="shared" si="7"/>
        <v>27 '21</v>
      </c>
      <c r="H68" s="78" t="str">
        <f t="shared" si="8"/>
        <v>ceturtdiena</v>
      </c>
    </row>
    <row r="69" spans="1:8" ht="29" x14ac:dyDescent="0.35">
      <c r="A69" s="17" t="s">
        <v>15</v>
      </c>
      <c r="B69" s="89" t="s">
        <v>5</v>
      </c>
      <c r="C69" s="40">
        <v>44382</v>
      </c>
      <c r="D69" s="56">
        <v>33930</v>
      </c>
      <c r="E69" s="17" t="s">
        <v>6</v>
      </c>
      <c r="F69" s="75" t="str">
        <f t="shared" si="6"/>
        <v>27 '21</v>
      </c>
      <c r="G69" s="75" t="str">
        <f t="shared" si="7"/>
        <v>27 '21</v>
      </c>
      <c r="H69" s="76" t="str">
        <f t="shared" si="8"/>
        <v>pirmdiena</v>
      </c>
    </row>
    <row r="70" spans="1:8" ht="29" x14ac:dyDescent="0.35">
      <c r="A70" s="72" t="s">
        <v>18</v>
      </c>
      <c r="B70" s="88" t="s">
        <v>12</v>
      </c>
      <c r="C70" s="40">
        <v>44384</v>
      </c>
      <c r="D70" s="74">
        <v>7200</v>
      </c>
      <c r="E70" s="17" t="s">
        <v>6</v>
      </c>
      <c r="F70" s="77" t="str">
        <f t="shared" si="6"/>
        <v>27 '21</v>
      </c>
      <c r="G70" s="77" t="str">
        <f t="shared" si="7"/>
        <v>28 '21</v>
      </c>
      <c r="H70" s="78" t="str">
        <f t="shared" si="8"/>
        <v>trešdiena</v>
      </c>
    </row>
    <row r="71" spans="1:8" ht="29" x14ac:dyDescent="0.35">
      <c r="A71" s="17" t="s">
        <v>16</v>
      </c>
      <c r="B71" s="89" t="s">
        <v>7</v>
      </c>
      <c r="C71" s="40">
        <v>44384</v>
      </c>
      <c r="D71" s="56">
        <v>16800</v>
      </c>
      <c r="E71" s="17" t="s">
        <v>6</v>
      </c>
      <c r="F71" s="75" t="str">
        <f t="shared" si="6"/>
        <v>27 '21</v>
      </c>
      <c r="G71" s="75" t="str">
        <f t="shared" si="7"/>
        <v>28 '21</v>
      </c>
      <c r="H71" s="76" t="str">
        <f t="shared" si="8"/>
        <v>trešdiena</v>
      </c>
    </row>
    <row r="72" spans="1:8" ht="29" x14ac:dyDescent="0.35">
      <c r="A72" s="17" t="s">
        <v>15</v>
      </c>
      <c r="B72" s="89" t="s">
        <v>5</v>
      </c>
      <c r="C72" s="40">
        <v>44389</v>
      </c>
      <c r="D72" s="56">
        <v>33930</v>
      </c>
      <c r="E72" s="48" t="s">
        <v>6</v>
      </c>
      <c r="F72" s="75" t="str">
        <f t="shared" si="6"/>
        <v>28 '21</v>
      </c>
      <c r="G72" s="75" t="str">
        <f t="shared" si="7"/>
        <v>28 '21</v>
      </c>
      <c r="H72" s="76" t="str">
        <f t="shared" si="8"/>
        <v>pirmdiena</v>
      </c>
    </row>
    <row r="73" spans="1:8" ht="29" x14ac:dyDescent="0.35">
      <c r="A73" s="17" t="s">
        <v>16</v>
      </c>
      <c r="B73" s="89" t="s">
        <v>7</v>
      </c>
      <c r="C73" s="40">
        <v>44392</v>
      </c>
      <c r="D73" s="56">
        <v>16800</v>
      </c>
      <c r="E73" s="48" t="s">
        <v>6</v>
      </c>
      <c r="F73" s="75" t="str">
        <f t="shared" si="6"/>
        <v>28 '21</v>
      </c>
      <c r="G73" s="75" t="str">
        <f t="shared" si="7"/>
        <v>29 '21</v>
      </c>
      <c r="H73" s="76" t="str">
        <f t="shared" si="8"/>
        <v>ceturtdiena</v>
      </c>
    </row>
    <row r="74" spans="1:8" ht="29" x14ac:dyDescent="0.35">
      <c r="A74" s="12" t="s">
        <v>15</v>
      </c>
      <c r="B74" s="55" t="s">
        <v>5</v>
      </c>
      <c r="C74" s="40">
        <v>44396</v>
      </c>
      <c r="D74" s="56">
        <v>33930</v>
      </c>
      <c r="E74" s="48" t="s">
        <v>6</v>
      </c>
      <c r="F74" s="75" t="str">
        <f t="shared" si="6"/>
        <v>29 '21</v>
      </c>
      <c r="G74" s="75" t="str">
        <f t="shared" si="7"/>
        <v>29 '21</v>
      </c>
      <c r="H74" s="76" t="str">
        <f t="shared" si="8"/>
        <v>pirmdiena</v>
      </c>
    </row>
    <row r="75" spans="1:8" ht="29" x14ac:dyDescent="0.35">
      <c r="A75" s="12" t="s">
        <v>16</v>
      </c>
      <c r="B75" s="55" t="s">
        <v>7</v>
      </c>
      <c r="C75" s="40">
        <v>44400</v>
      </c>
      <c r="D75" s="56">
        <v>16800</v>
      </c>
      <c r="E75" s="48" t="s">
        <v>6</v>
      </c>
      <c r="F75" s="75" t="str">
        <f t="shared" si="6"/>
        <v>29 '21</v>
      </c>
      <c r="G75" s="75" t="str">
        <f t="shared" si="7"/>
        <v>30 '21</v>
      </c>
      <c r="H75" s="76" t="str">
        <f t="shared" si="8"/>
        <v>piektdiena</v>
      </c>
    </row>
    <row r="76" spans="1:8" ht="29" x14ac:dyDescent="0.35">
      <c r="A76" s="12" t="s">
        <v>15</v>
      </c>
      <c r="B76" s="55" t="s">
        <v>5</v>
      </c>
      <c r="C76" s="40">
        <v>44403</v>
      </c>
      <c r="D76" s="56">
        <v>33930</v>
      </c>
      <c r="E76" s="17" t="s">
        <v>6</v>
      </c>
      <c r="F76" s="75" t="str">
        <f t="shared" si="6"/>
        <v>30 '21</v>
      </c>
      <c r="G76" s="75" t="str">
        <f t="shared" si="7"/>
        <v>30 '21</v>
      </c>
      <c r="H76" s="76" t="str">
        <f t="shared" si="8"/>
        <v>pirmdiena</v>
      </c>
    </row>
    <row r="77" spans="1:8" ht="29" x14ac:dyDescent="0.35">
      <c r="A77" s="12" t="s">
        <v>16</v>
      </c>
      <c r="B77" s="55" t="s">
        <v>7</v>
      </c>
      <c r="C77" s="40">
        <v>44406</v>
      </c>
      <c r="D77" s="56">
        <v>16800</v>
      </c>
      <c r="E77" s="17" t="s">
        <v>6</v>
      </c>
      <c r="F77" s="75" t="str">
        <f t="shared" si="6"/>
        <v>30 '21</v>
      </c>
      <c r="G77" s="75" t="str">
        <f t="shared" si="7"/>
        <v>31 '21</v>
      </c>
      <c r="H77" s="76" t="str">
        <f t="shared" si="8"/>
        <v>ceturtdiena</v>
      </c>
    </row>
    <row r="78" spans="1:8" ht="29" x14ac:dyDescent="0.35">
      <c r="A78" s="72" t="s">
        <v>18</v>
      </c>
      <c r="B78" s="72" t="s">
        <v>12</v>
      </c>
      <c r="C78" s="60">
        <v>44407</v>
      </c>
      <c r="D78" s="99">
        <v>12000</v>
      </c>
      <c r="E78" s="17" t="s">
        <v>6</v>
      </c>
      <c r="F78" s="91" t="str">
        <f t="shared" si="6"/>
        <v>30 '21</v>
      </c>
      <c r="G78" s="91" t="str">
        <f t="shared" si="7"/>
        <v>31 '21</v>
      </c>
      <c r="H78" s="92" t="str">
        <f t="shared" si="8"/>
        <v>piektdiena</v>
      </c>
    </row>
    <row r="79" spans="1:8" ht="29" x14ac:dyDescent="0.35">
      <c r="A79" s="12" t="s">
        <v>15</v>
      </c>
      <c r="B79" s="49" t="s">
        <v>5</v>
      </c>
      <c r="C79" s="58">
        <v>44410</v>
      </c>
      <c r="D79" s="59">
        <v>35100</v>
      </c>
      <c r="E79" s="17" t="s">
        <v>6</v>
      </c>
      <c r="F79" s="84" t="str">
        <f t="shared" si="6"/>
        <v>31 '21</v>
      </c>
      <c r="G79" s="84" t="str">
        <f t="shared" si="7"/>
        <v>31 '21</v>
      </c>
      <c r="H79" s="85" t="str">
        <f t="shared" si="8"/>
        <v>pirmdiena</v>
      </c>
    </row>
    <row r="80" spans="1:8" ht="29" x14ac:dyDescent="0.35">
      <c r="A80" s="12" t="s">
        <v>16</v>
      </c>
      <c r="B80" s="49" t="s">
        <v>7</v>
      </c>
      <c r="C80" s="58">
        <v>44416</v>
      </c>
      <c r="D80" s="59">
        <v>32400</v>
      </c>
      <c r="E80" s="83" t="s">
        <v>9</v>
      </c>
      <c r="F80" s="39" t="str">
        <f t="shared" si="6"/>
        <v>31 '21</v>
      </c>
      <c r="G80" s="39" t="str">
        <f t="shared" si="7"/>
        <v>32 '21</v>
      </c>
      <c r="H80" t="str">
        <f t="shared" si="8"/>
        <v>svētdiena</v>
      </c>
    </row>
    <row r="81" spans="1:8" ht="29" x14ac:dyDescent="0.35">
      <c r="A81" s="72" t="s">
        <v>18</v>
      </c>
      <c r="B81" s="72" t="s">
        <v>12</v>
      </c>
      <c r="C81" s="93">
        <v>44416</v>
      </c>
      <c r="D81" s="94">
        <f>CEILING(1260000*0.0042,100)</f>
        <v>5300</v>
      </c>
      <c r="E81" s="90" t="s">
        <v>9</v>
      </c>
      <c r="F81" s="91" t="str">
        <f t="shared" si="6"/>
        <v>31 '21</v>
      </c>
      <c r="G81" s="91" t="str">
        <f t="shared" si="7"/>
        <v>32 '21</v>
      </c>
      <c r="H81" s="92" t="str">
        <f t="shared" si="8"/>
        <v>svētdiena</v>
      </c>
    </row>
    <row r="82" spans="1:8" ht="29" x14ac:dyDescent="0.35">
      <c r="A82" s="95" t="s">
        <v>18</v>
      </c>
      <c r="B82" s="95" t="s">
        <v>12</v>
      </c>
      <c r="C82" s="93">
        <v>44423</v>
      </c>
      <c r="D82" s="94">
        <f>FLOOR(1535300*0.0046,100)</f>
        <v>7000</v>
      </c>
      <c r="E82" s="96" t="s">
        <v>9</v>
      </c>
      <c r="F82" s="97" t="str">
        <f t="shared" si="6"/>
        <v>32 '21</v>
      </c>
      <c r="G82" s="97" t="str">
        <f t="shared" si="7"/>
        <v>33 '21</v>
      </c>
      <c r="H82" s="98" t="str">
        <f t="shared" si="8"/>
        <v>svētdiena</v>
      </c>
    </row>
    <row r="83" spans="1:8" ht="29" x14ac:dyDescent="0.35">
      <c r="A83" s="12" t="s">
        <v>16</v>
      </c>
      <c r="B83" s="49" t="s">
        <v>7</v>
      </c>
      <c r="C83" s="58">
        <v>44423</v>
      </c>
      <c r="D83" s="59">
        <v>32400</v>
      </c>
      <c r="E83" s="83" t="s">
        <v>9</v>
      </c>
      <c r="F83" s="39" t="str">
        <f t="shared" si="6"/>
        <v>32 '21</v>
      </c>
      <c r="G83" s="39" t="str">
        <f t="shared" si="7"/>
        <v>33 '21</v>
      </c>
      <c r="H83" t="str">
        <f t="shared" si="8"/>
        <v>svētdiena</v>
      </c>
    </row>
    <row r="84" spans="1:8" ht="29" x14ac:dyDescent="0.35">
      <c r="A84" s="12" t="s">
        <v>16</v>
      </c>
      <c r="B84" s="49" t="s">
        <v>7</v>
      </c>
      <c r="C84" s="58">
        <v>44430</v>
      </c>
      <c r="D84" s="59">
        <v>32400</v>
      </c>
      <c r="E84" s="83" t="s">
        <v>9</v>
      </c>
      <c r="F84" s="39" t="str">
        <f t="shared" si="6"/>
        <v>33 '21</v>
      </c>
      <c r="G84" s="39" t="str">
        <f t="shared" si="7"/>
        <v>34 '21</v>
      </c>
      <c r="H84" t="str">
        <f t="shared" si="8"/>
        <v>svētdiena</v>
      </c>
    </row>
    <row r="85" spans="1:8" ht="29" x14ac:dyDescent="0.35">
      <c r="A85" s="12" t="s">
        <v>16</v>
      </c>
      <c r="B85" s="49" t="s">
        <v>7</v>
      </c>
      <c r="C85" s="58">
        <v>44437</v>
      </c>
      <c r="D85" s="59">
        <v>32400</v>
      </c>
      <c r="E85" s="83" t="s">
        <v>9</v>
      </c>
      <c r="F85" s="39" t="str">
        <f t="shared" si="6"/>
        <v>34 '21</v>
      </c>
      <c r="G85" s="39" t="str">
        <f t="shared" si="7"/>
        <v>35 '21</v>
      </c>
      <c r="H85" t="str">
        <f t="shared" si="8"/>
        <v>svētdiena</v>
      </c>
    </row>
    <row r="86" spans="1:8" ht="29" x14ac:dyDescent="0.35">
      <c r="A86" s="95" t="s">
        <v>18</v>
      </c>
      <c r="B86" s="95" t="s">
        <v>12</v>
      </c>
      <c r="C86" s="93">
        <v>44437</v>
      </c>
      <c r="D86" s="94">
        <f>FLOOR(4453660*0.0046,100)</f>
        <v>20400</v>
      </c>
      <c r="E86" s="96" t="s">
        <v>9</v>
      </c>
      <c r="F86" s="97" t="str">
        <f t="shared" si="6"/>
        <v>34 '21</v>
      </c>
      <c r="G86" s="97" t="str">
        <f t="shared" si="7"/>
        <v>35 '21</v>
      </c>
      <c r="H86" s="98" t="str">
        <f t="shared" si="8"/>
        <v>svētdiena</v>
      </c>
    </row>
    <row r="87" spans="1:8" ht="29" x14ac:dyDescent="0.35">
      <c r="A87" s="95" t="s">
        <v>18</v>
      </c>
      <c r="B87" s="95" t="s">
        <v>12</v>
      </c>
      <c r="C87" s="93">
        <v>44444</v>
      </c>
      <c r="D87" s="94">
        <f>FLOOR(3276000*0.0046,100)</f>
        <v>15000</v>
      </c>
      <c r="E87" s="96" t="s">
        <v>9</v>
      </c>
      <c r="F87" s="97" t="str">
        <f t="shared" si="6"/>
        <v>35 '21</v>
      </c>
      <c r="G87" s="97" t="str">
        <f t="shared" si="7"/>
        <v>36 '21</v>
      </c>
      <c r="H87" s="98" t="str">
        <f t="shared" si="8"/>
        <v>svētdiena</v>
      </c>
    </row>
    <row r="88" spans="1:8" ht="29" x14ac:dyDescent="0.35">
      <c r="A88" s="12" t="s">
        <v>16</v>
      </c>
      <c r="B88" s="49" t="s">
        <v>7</v>
      </c>
      <c r="C88" s="58">
        <v>44444</v>
      </c>
      <c r="D88" s="59">
        <v>46800</v>
      </c>
      <c r="E88" s="83" t="s">
        <v>9</v>
      </c>
      <c r="F88" s="39" t="str">
        <f t="shared" si="6"/>
        <v>35 '21</v>
      </c>
      <c r="G88" s="39" t="str">
        <f t="shared" si="7"/>
        <v>36 '21</v>
      </c>
      <c r="H88" t="str">
        <f t="shared" si="8"/>
        <v>svētdiena</v>
      </c>
    </row>
    <row r="89" spans="1:8" ht="29" x14ac:dyDescent="0.35">
      <c r="A89" s="12" t="s">
        <v>16</v>
      </c>
      <c r="B89" s="49" t="s">
        <v>7</v>
      </c>
      <c r="C89" s="58">
        <v>44451</v>
      </c>
      <c r="D89" s="59">
        <v>46800</v>
      </c>
      <c r="E89" s="83" t="s">
        <v>9</v>
      </c>
      <c r="F89" s="39" t="str">
        <f t="shared" si="6"/>
        <v>36 '21</v>
      </c>
      <c r="G89" s="39" t="str">
        <f t="shared" si="7"/>
        <v>37 '21</v>
      </c>
      <c r="H89" t="str">
        <f t="shared" si="8"/>
        <v>svētdiena</v>
      </c>
    </row>
    <row r="90" spans="1:8" ht="29" x14ac:dyDescent="0.35">
      <c r="A90" s="12" t="s">
        <v>16</v>
      </c>
      <c r="B90" s="49" t="s">
        <v>7</v>
      </c>
      <c r="C90" s="58">
        <v>44458</v>
      </c>
      <c r="D90" s="59">
        <v>46800</v>
      </c>
      <c r="E90" s="83" t="s">
        <v>9</v>
      </c>
      <c r="F90" s="39" t="str">
        <f t="shared" si="6"/>
        <v>37 '21</v>
      </c>
      <c r="G90" s="39" t="str">
        <f t="shared" si="7"/>
        <v>38 '21</v>
      </c>
      <c r="H90" t="str">
        <f t="shared" si="8"/>
        <v>svētdiena</v>
      </c>
    </row>
    <row r="91" spans="1:8" ht="29" x14ac:dyDescent="0.35">
      <c r="A91" s="12" t="s">
        <v>16</v>
      </c>
      <c r="B91" s="49" t="s">
        <v>7</v>
      </c>
      <c r="C91" s="58">
        <v>44465</v>
      </c>
      <c r="D91" s="59">
        <v>46800</v>
      </c>
      <c r="E91" s="83" t="s">
        <v>9</v>
      </c>
      <c r="F91" s="39" t="str">
        <f t="shared" si="6"/>
        <v>38 '21</v>
      </c>
      <c r="G91" s="39" t="str">
        <f t="shared" si="7"/>
        <v>39 '21</v>
      </c>
      <c r="H91" t="str">
        <f t="shared" si="8"/>
        <v>svētdiena</v>
      </c>
    </row>
    <row r="92" spans="1:8" ht="29" x14ac:dyDescent="0.35">
      <c r="A92" s="12" t="s">
        <v>16</v>
      </c>
      <c r="B92" s="49" t="s">
        <v>7</v>
      </c>
      <c r="C92" s="58">
        <v>44469</v>
      </c>
      <c r="D92" s="59">
        <v>45600</v>
      </c>
      <c r="E92" s="83" t="s">
        <v>9</v>
      </c>
      <c r="F92" s="39" t="str">
        <f t="shared" si="6"/>
        <v>39 '21</v>
      </c>
      <c r="G92" s="39" t="str">
        <f t="shared" si="7"/>
        <v>40 '21</v>
      </c>
      <c r="H92" t="str">
        <f t="shared" si="8"/>
        <v>ceturtdiena</v>
      </c>
    </row>
  </sheetData>
  <conditionalFormatting sqref="E1:E16 E18:E23">
    <cfRule type="cellIs" dxfId="574" priority="280" operator="equal">
      <formula>"neapstiprināts"</formula>
    </cfRule>
    <cfRule type="cellIs" dxfId="573" priority="281" operator="equal">
      <formula>"apstiprināts"</formula>
    </cfRule>
    <cfRule type="cellIs" dxfId="572" priority="282" operator="equal">
      <formula>"piegādāts"</formula>
    </cfRule>
  </conditionalFormatting>
  <conditionalFormatting sqref="E30">
    <cfRule type="cellIs" dxfId="571" priority="277" operator="equal">
      <formula>"neapstiprināts"</formula>
    </cfRule>
    <cfRule type="cellIs" dxfId="570" priority="278" operator="equal">
      <formula>"apstiprināts"</formula>
    </cfRule>
    <cfRule type="cellIs" dxfId="569" priority="279" operator="equal">
      <formula>"piegādāts"</formula>
    </cfRule>
  </conditionalFormatting>
  <conditionalFormatting sqref="E25">
    <cfRule type="cellIs" dxfId="568" priority="274" operator="equal">
      <formula>"neapstiprināts"</formula>
    </cfRule>
    <cfRule type="cellIs" dxfId="567" priority="275" operator="equal">
      <formula>"apstiprināts"</formula>
    </cfRule>
    <cfRule type="cellIs" dxfId="566" priority="276" operator="equal">
      <formula>"piegādāts"</formula>
    </cfRule>
  </conditionalFormatting>
  <conditionalFormatting sqref="E37">
    <cfRule type="cellIs" dxfId="565" priority="271" operator="equal">
      <formula>"neapstiprināts"</formula>
    </cfRule>
    <cfRule type="cellIs" dxfId="564" priority="272" operator="equal">
      <formula>"apstiprināts"</formula>
    </cfRule>
    <cfRule type="cellIs" dxfId="563" priority="273" operator="equal">
      <formula>"piegādāts"</formula>
    </cfRule>
  </conditionalFormatting>
  <conditionalFormatting sqref="E17">
    <cfRule type="cellIs" dxfId="562" priority="268" operator="equal">
      <formula>"neapstiprināts"</formula>
    </cfRule>
    <cfRule type="cellIs" dxfId="561" priority="269" operator="equal">
      <formula>"apstiprināts"</formula>
    </cfRule>
    <cfRule type="cellIs" dxfId="560" priority="270" operator="equal">
      <formula>"piegādāts"</formula>
    </cfRule>
  </conditionalFormatting>
  <conditionalFormatting sqref="E35:E36">
    <cfRule type="cellIs" dxfId="559" priority="265" operator="equal">
      <formula>"neapstiprināts"</formula>
    </cfRule>
    <cfRule type="cellIs" dxfId="558" priority="266" operator="equal">
      <formula>"apstiprināts"</formula>
    </cfRule>
    <cfRule type="cellIs" dxfId="557" priority="267" operator="equal">
      <formula>"piegādāts"</formula>
    </cfRule>
  </conditionalFormatting>
  <conditionalFormatting sqref="E24">
    <cfRule type="cellIs" dxfId="556" priority="262" operator="equal">
      <formula>"neapstiprināts"</formula>
    </cfRule>
    <cfRule type="cellIs" dxfId="555" priority="263" operator="equal">
      <formula>"apstiprināts"</formula>
    </cfRule>
    <cfRule type="cellIs" dxfId="554" priority="264" operator="equal">
      <formula>"piegādāts"</formula>
    </cfRule>
  </conditionalFormatting>
  <conditionalFormatting sqref="E26:E28">
    <cfRule type="cellIs" dxfId="553" priority="259" operator="equal">
      <formula>"neapstiprināts"</formula>
    </cfRule>
    <cfRule type="cellIs" dxfId="552" priority="260" operator="equal">
      <formula>"apstiprināts"</formula>
    </cfRule>
    <cfRule type="cellIs" dxfId="551" priority="261" operator="equal">
      <formula>"piegādāts"</formula>
    </cfRule>
  </conditionalFormatting>
  <conditionalFormatting sqref="E29">
    <cfRule type="cellIs" dxfId="550" priority="256" operator="equal">
      <formula>"neapstiprināts"</formula>
    </cfRule>
    <cfRule type="cellIs" dxfId="549" priority="257" operator="equal">
      <formula>"apstiprināts"</formula>
    </cfRule>
    <cfRule type="cellIs" dxfId="548" priority="258" operator="equal">
      <formula>"piegādāts"</formula>
    </cfRule>
  </conditionalFormatting>
  <conditionalFormatting sqref="E31">
    <cfRule type="cellIs" dxfId="547" priority="253" operator="equal">
      <formula>"neapstiprināts"</formula>
    </cfRule>
    <cfRule type="cellIs" dxfId="546" priority="254" operator="equal">
      <formula>"apstiprināts"</formula>
    </cfRule>
    <cfRule type="cellIs" dxfId="545" priority="255" operator="equal">
      <formula>"piegādāts"</formula>
    </cfRule>
  </conditionalFormatting>
  <conditionalFormatting sqref="E34">
    <cfRule type="cellIs" dxfId="544" priority="250" operator="equal">
      <formula>"neapstiprināts"</formula>
    </cfRule>
    <cfRule type="cellIs" dxfId="543" priority="251" operator="equal">
      <formula>"apstiprināts"</formula>
    </cfRule>
    <cfRule type="cellIs" dxfId="542" priority="252" operator="equal">
      <formula>"piegādāts"</formula>
    </cfRule>
  </conditionalFormatting>
  <conditionalFormatting sqref="E38:E39">
    <cfRule type="cellIs" dxfId="541" priority="247" operator="equal">
      <formula>"neapstiprināts"</formula>
    </cfRule>
    <cfRule type="cellIs" dxfId="540" priority="248" operator="equal">
      <formula>"apstiprināts"</formula>
    </cfRule>
    <cfRule type="cellIs" dxfId="539" priority="249" operator="equal">
      <formula>"piegādāts"</formula>
    </cfRule>
  </conditionalFormatting>
  <conditionalFormatting sqref="E40">
    <cfRule type="cellIs" dxfId="538" priority="244" operator="equal">
      <formula>"neapstiprināts"</formula>
    </cfRule>
    <cfRule type="cellIs" dxfId="537" priority="245" operator="equal">
      <formula>"apstiprināts"</formula>
    </cfRule>
    <cfRule type="cellIs" dxfId="536" priority="246" operator="equal">
      <formula>"piegādāts"</formula>
    </cfRule>
  </conditionalFormatting>
  <conditionalFormatting sqref="E48:E51">
    <cfRule type="cellIs" dxfId="535" priority="241" operator="equal">
      <formula>"neapstiprināts"</formula>
    </cfRule>
    <cfRule type="cellIs" dxfId="534" priority="242" operator="equal">
      <formula>"apstiprināts"</formula>
    </cfRule>
    <cfRule type="cellIs" dxfId="533" priority="243" operator="equal">
      <formula>"piegādāts"</formula>
    </cfRule>
  </conditionalFormatting>
  <conditionalFormatting sqref="E55:E57">
    <cfRule type="cellIs" dxfId="532" priority="238" operator="equal">
      <formula>"neapstiprināts"</formula>
    </cfRule>
    <cfRule type="cellIs" dxfId="531" priority="239" operator="equal">
      <formula>"apstiprināts"</formula>
    </cfRule>
    <cfRule type="cellIs" dxfId="530" priority="240" operator="equal">
      <formula>"piegādāts"</formula>
    </cfRule>
  </conditionalFormatting>
  <conditionalFormatting sqref="E58:E61">
    <cfRule type="cellIs" dxfId="529" priority="235" operator="equal">
      <formula>"neapstiprināts"</formula>
    </cfRule>
    <cfRule type="cellIs" dxfId="528" priority="236" operator="equal">
      <formula>"apstiprināts"</formula>
    </cfRule>
    <cfRule type="cellIs" dxfId="527" priority="237" operator="equal">
      <formula>"piegādāts"</formula>
    </cfRule>
  </conditionalFormatting>
  <conditionalFormatting sqref="E65:E68">
    <cfRule type="cellIs" dxfId="526" priority="232" operator="equal">
      <formula>"neapstiprināts"</formula>
    </cfRule>
    <cfRule type="cellIs" dxfId="525" priority="233" operator="equal">
      <formula>"apstiprināts"</formula>
    </cfRule>
    <cfRule type="cellIs" dxfId="524" priority="234" operator="equal">
      <formula>"piegādāts"</formula>
    </cfRule>
  </conditionalFormatting>
  <conditionalFormatting sqref="E42:E43">
    <cfRule type="cellIs" dxfId="523" priority="223" operator="equal">
      <formula>"neapstiprināts"</formula>
    </cfRule>
    <cfRule type="cellIs" dxfId="522" priority="224" operator="equal">
      <formula>"apstiprināts"</formula>
    </cfRule>
    <cfRule type="cellIs" dxfId="521" priority="225" operator="equal">
      <formula>"piegādāts"</formula>
    </cfRule>
  </conditionalFormatting>
  <conditionalFormatting sqref="E32:E33">
    <cfRule type="cellIs" dxfId="520" priority="229" operator="equal">
      <formula>"neapstiprināts"</formula>
    </cfRule>
    <cfRule type="cellIs" dxfId="519" priority="230" operator="equal">
      <formula>"apstiprināts"</formula>
    </cfRule>
    <cfRule type="cellIs" dxfId="518" priority="231" operator="equal">
      <formula>"piegādāts"</formula>
    </cfRule>
  </conditionalFormatting>
  <conditionalFormatting sqref="E41">
    <cfRule type="cellIs" dxfId="517" priority="226" operator="equal">
      <formula>"neapstiprināts"</formula>
    </cfRule>
    <cfRule type="cellIs" dxfId="516" priority="227" operator="equal">
      <formula>"apstiprināts"</formula>
    </cfRule>
    <cfRule type="cellIs" dxfId="515" priority="228" operator="equal">
      <formula>"piegādāts"</formula>
    </cfRule>
  </conditionalFormatting>
  <conditionalFormatting sqref="E47">
    <cfRule type="cellIs" dxfId="511" priority="220" operator="equal">
      <formula>"neapstiprināts"</formula>
    </cfRule>
    <cfRule type="cellIs" dxfId="510" priority="221" operator="equal">
      <formula>"apstiprināts"</formula>
    </cfRule>
    <cfRule type="cellIs" dxfId="509" priority="222" operator="equal">
      <formula>"piegādāts"</formula>
    </cfRule>
  </conditionalFormatting>
  <conditionalFormatting sqref="E44">
    <cfRule type="cellIs" dxfId="508" priority="217" operator="equal">
      <formula>"neapstiprināts"</formula>
    </cfRule>
    <cfRule type="cellIs" dxfId="507" priority="218" operator="equal">
      <formula>"apstiprināts"</formula>
    </cfRule>
    <cfRule type="cellIs" dxfId="506" priority="219" operator="equal">
      <formula>"piegādāts"</formula>
    </cfRule>
  </conditionalFormatting>
  <conditionalFormatting sqref="E45:E46">
    <cfRule type="cellIs" dxfId="505" priority="214" operator="equal">
      <formula>"neapstiprināts"</formula>
    </cfRule>
    <cfRule type="cellIs" dxfId="504" priority="215" operator="equal">
      <formula>"apstiprināts"</formula>
    </cfRule>
    <cfRule type="cellIs" dxfId="503" priority="216" operator="equal">
      <formula>"piegādāts"</formula>
    </cfRule>
  </conditionalFormatting>
  <conditionalFormatting sqref="E84">
    <cfRule type="cellIs" dxfId="499" priority="205" operator="equal">
      <formula>"neapstiprināts"</formula>
    </cfRule>
    <cfRule type="cellIs" dxfId="498" priority="206" operator="equal">
      <formula>"apstiprināts"</formula>
    </cfRule>
    <cfRule type="cellIs" dxfId="497" priority="207" operator="equal">
      <formula>"piegādāts"</formula>
    </cfRule>
  </conditionalFormatting>
  <conditionalFormatting sqref="E85">
    <cfRule type="cellIs" dxfId="496" priority="202" operator="equal">
      <formula>"neapstiprināts"</formula>
    </cfRule>
    <cfRule type="cellIs" dxfId="495" priority="203" operator="equal">
      <formula>"apstiprināts"</formula>
    </cfRule>
    <cfRule type="cellIs" dxfId="494" priority="204" operator="equal">
      <formula>"piegādāts"</formula>
    </cfRule>
  </conditionalFormatting>
  <conditionalFormatting sqref="E88">
    <cfRule type="cellIs" dxfId="493" priority="199" operator="equal">
      <formula>"neapstiprināts"</formula>
    </cfRule>
    <cfRule type="cellIs" dxfId="492" priority="200" operator="equal">
      <formula>"apstiprināts"</formula>
    </cfRule>
    <cfRule type="cellIs" dxfId="491" priority="201" operator="equal">
      <formula>"piegādāts"</formula>
    </cfRule>
  </conditionalFormatting>
  <conditionalFormatting sqref="E89">
    <cfRule type="cellIs" dxfId="490" priority="196" operator="equal">
      <formula>"neapstiprināts"</formula>
    </cfRule>
    <cfRule type="cellIs" dxfId="489" priority="197" operator="equal">
      <formula>"apstiprināts"</formula>
    </cfRule>
    <cfRule type="cellIs" dxfId="488" priority="198" operator="equal">
      <formula>"piegādāts"</formula>
    </cfRule>
  </conditionalFormatting>
  <conditionalFormatting sqref="E90">
    <cfRule type="cellIs" dxfId="487" priority="193" operator="equal">
      <formula>"neapstiprināts"</formula>
    </cfRule>
    <cfRule type="cellIs" dxfId="486" priority="194" operator="equal">
      <formula>"apstiprināts"</formula>
    </cfRule>
    <cfRule type="cellIs" dxfId="485" priority="195" operator="equal">
      <formula>"piegādāts"</formula>
    </cfRule>
  </conditionalFormatting>
  <conditionalFormatting sqref="E91">
    <cfRule type="cellIs" dxfId="484" priority="190" operator="equal">
      <formula>"neapstiprināts"</formula>
    </cfRule>
    <cfRule type="cellIs" dxfId="483" priority="191" operator="equal">
      <formula>"apstiprināts"</formula>
    </cfRule>
    <cfRule type="cellIs" dxfId="482" priority="192" operator="equal">
      <formula>"piegādāts"</formula>
    </cfRule>
  </conditionalFormatting>
  <conditionalFormatting sqref="E92">
    <cfRule type="cellIs" dxfId="481" priority="187" operator="equal">
      <formula>"neapstiprināts"</formula>
    </cfRule>
    <cfRule type="cellIs" dxfId="480" priority="188" operator="equal">
      <formula>"apstiprināts"</formula>
    </cfRule>
    <cfRule type="cellIs" dxfId="479" priority="189" operator="equal">
      <formula>"piegādāts"</formula>
    </cfRule>
  </conditionalFormatting>
  <conditionalFormatting sqref="E72:E75">
    <cfRule type="cellIs" dxfId="478" priority="184" operator="equal">
      <formula>"neapstiprināts"</formula>
    </cfRule>
    <cfRule type="cellIs" dxfId="477" priority="185" operator="equal">
      <formula>"apstiprināts"</formula>
    </cfRule>
    <cfRule type="cellIs" dxfId="476" priority="186" operator="equal">
      <formula>"piegādāts"</formula>
    </cfRule>
  </conditionalFormatting>
  <conditionalFormatting sqref="E76 E78">
    <cfRule type="cellIs" dxfId="475" priority="181" operator="equal">
      <formula>"neapstiprināts"</formula>
    </cfRule>
    <cfRule type="cellIs" dxfId="474" priority="182" operator="equal">
      <formula>"apstiprināts"</formula>
    </cfRule>
    <cfRule type="cellIs" dxfId="473" priority="183" operator="equal">
      <formula>"piegādāts"</formula>
    </cfRule>
  </conditionalFormatting>
  <conditionalFormatting sqref="E71">
    <cfRule type="cellIs" dxfId="472" priority="169" operator="equal">
      <formula>"neapstiprināts"</formula>
    </cfRule>
    <cfRule type="cellIs" dxfId="471" priority="170" operator="equal">
      <formula>"apstiprināts"</formula>
    </cfRule>
    <cfRule type="cellIs" dxfId="470" priority="171" operator="equal">
      <formula>"piegādāts"</formula>
    </cfRule>
  </conditionalFormatting>
  <conditionalFormatting sqref="E80">
    <cfRule type="cellIs" dxfId="469" priority="178" operator="equal">
      <formula>"neapstiprināts"</formula>
    </cfRule>
    <cfRule type="cellIs" dxfId="468" priority="179" operator="equal">
      <formula>"apstiprināts"</formula>
    </cfRule>
    <cfRule type="cellIs" dxfId="467" priority="180" operator="equal">
      <formula>"piegādāts"</formula>
    </cfRule>
  </conditionalFormatting>
  <conditionalFormatting sqref="E69">
    <cfRule type="cellIs" dxfId="466" priority="175" operator="equal">
      <formula>"neapstiprināts"</formula>
    </cfRule>
    <cfRule type="cellIs" dxfId="465" priority="176" operator="equal">
      <formula>"apstiprināts"</formula>
    </cfRule>
    <cfRule type="cellIs" dxfId="464" priority="177" operator="equal">
      <formula>"piegādāts"</formula>
    </cfRule>
  </conditionalFormatting>
  <conditionalFormatting sqref="E83">
    <cfRule type="cellIs" dxfId="463" priority="172" operator="equal">
      <formula>"neapstiprināts"</formula>
    </cfRule>
    <cfRule type="cellIs" dxfId="462" priority="173" operator="equal">
      <formula>"apstiprināts"</formula>
    </cfRule>
    <cfRule type="cellIs" dxfId="461" priority="174" operator="equal">
      <formula>"piegādāts"</formula>
    </cfRule>
  </conditionalFormatting>
  <conditionalFormatting sqref="E70">
    <cfRule type="cellIs" dxfId="460" priority="166" operator="equal">
      <formula>"neapstiprināts"</formula>
    </cfRule>
    <cfRule type="cellIs" dxfId="459" priority="167" operator="equal">
      <formula>"apstiprināts"</formula>
    </cfRule>
    <cfRule type="cellIs" dxfId="458" priority="168" operator="equal">
      <formula>"piegādāts"</formula>
    </cfRule>
  </conditionalFormatting>
  <conditionalFormatting sqref="E72:E75">
    <cfRule type="cellIs" dxfId="457" priority="163" operator="equal">
      <formula>"neapstiprināts"</formula>
    </cfRule>
    <cfRule type="cellIs" dxfId="456" priority="164" operator="equal">
      <formula>"apstiprināts"</formula>
    </cfRule>
    <cfRule type="cellIs" dxfId="455" priority="165" operator="equal">
      <formula>"piegādāts"</formula>
    </cfRule>
  </conditionalFormatting>
  <conditionalFormatting sqref="E84">
    <cfRule type="cellIs" dxfId="448" priority="154" operator="equal">
      <formula>"neapstiprināts"</formula>
    </cfRule>
    <cfRule type="cellIs" dxfId="447" priority="155" operator="equal">
      <formula>"apstiprināts"</formula>
    </cfRule>
    <cfRule type="cellIs" dxfId="446" priority="156" operator="equal">
      <formula>"piegādāts"</formula>
    </cfRule>
  </conditionalFormatting>
  <conditionalFormatting sqref="E85">
    <cfRule type="cellIs" dxfId="445" priority="151" operator="equal">
      <formula>"neapstiprināts"</formula>
    </cfRule>
    <cfRule type="cellIs" dxfId="444" priority="152" operator="equal">
      <formula>"apstiprināts"</formula>
    </cfRule>
    <cfRule type="cellIs" dxfId="443" priority="153" operator="equal">
      <formula>"piegādāts"</formula>
    </cfRule>
  </conditionalFormatting>
  <conditionalFormatting sqref="E89">
    <cfRule type="cellIs" dxfId="442" priority="145" operator="equal">
      <formula>"neapstiprināts"</formula>
    </cfRule>
    <cfRule type="cellIs" dxfId="441" priority="146" operator="equal">
      <formula>"apstiprināts"</formula>
    </cfRule>
    <cfRule type="cellIs" dxfId="440" priority="147" operator="equal">
      <formula>"piegādāts"</formula>
    </cfRule>
  </conditionalFormatting>
  <conditionalFormatting sqref="E88">
    <cfRule type="cellIs" dxfId="439" priority="148" operator="equal">
      <formula>"neapstiprināts"</formula>
    </cfRule>
    <cfRule type="cellIs" dxfId="438" priority="149" operator="equal">
      <formula>"apstiprināts"</formula>
    </cfRule>
    <cfRule type="cellIs" dxfId="437" priority="150" operator="equal">
      <formula>"piegādāts"</formula>
    </cfRule>
  </conditionalFormatting>
  <conditionalFormatting sqref="E80">
    <cfRule type="cellIs" dxfId="436" priority="133" operator="equal">
      <formula>"neapstiprināts"</formula>
    </cfRule>
    <cfRule type="cellIs" dxfId="435" priority="134" operator="equal">
      <formula>"apstiprināts"</formula>
    </cfRule>
    <cfRule type="cellIs" dxfId="434" priority="135" operator="equal">
      <formula>"piegādāts"</formula>
    </cfRule>
  </conditionalFormatting>
  <conditionalFormatting sqref="E90">
    <cfRule type="cellIs" dxfId="433" priority="142" operator="equal">
      <formula>"neapstiprināts"</formula>
    </cfRule>
    <cfRule type="cellIs" dxfId="432" priority="143" operator="equal">
      <formula>"apstiprināts"</formula>
    </cfRule>
    <cfRule type="cellIs" dxfId="431" priority="144" operator="equal">
      <formula>"piegādāts"</formula>
    </cfRule>
  </conditionalFormatting>
  <conditionalFormatting sqref="E91">
    <cfRule type="cellIs" dxfId="430" priority="139" operator="equal">
      <formula>"neapstiprināts"</formula>
    </cfRule>
    <cfRule type="cellIs" dxfId="429" priority="140" operator="equal">
      <formula>"apstiprināts"</formula>
    </cfRule>
    <cfRule type="cellIs" dxfId="428" priority="141" operator="equal">
      <formula>"piegādāts"</formula>
    </cfRule>
  </conditionalFormatting>
  <conditionalFormatting sqref="E92">
    <cfRule type="cellIs" dxfId="427" priority="136" operator="equal">
      <formula>"neapstiprināts"</formula>
    </cfRule>
    <cfRule type="cellIs" dxfId="426" priority="137" operator="equal">
      <formula>"apstiprināts"</formula>
    </cfRule>
    <cfRule type="cellIs" dxfId="425" priority="138" operator="equal">
      <formula>"piegādāts"</formula>
    </cfRule>
  </conditionalFormatting>
  <conditionalFormatting sqref="E76 E78">
    <cfRule type="cellIs" dxfId="424" priority="130" operator="equal">
      <formula>"neapstiprināts"</formula>
    </cfRule>
    <cfRule type="cellIs" dxfId="423" priority="131" operator="equal">
      <formula>"apstiprināts"</formula>
    </cfRule>
    <cfRule type="cellIs" dxfId="422" priority="132" operator="equal">
      <formula>"piegādāts"</formula>
    </cfRule>
  </conditionalFormatting>
  <conditionalFormatting sqref="E85">
    <cfRule type="cellIs" dxfId="415" priority="121" operator="equal">
      <formula>"neapstiprināts"</formula>
    </cfRule>
    <cfRule type="cellIs" dxfId="414" priority="122" operator="equal">
      <formula>"apstiprināts"</formula>
    </cfRule>
    <cfRule type="cellIs" dxfId="413" priority="123" operator="equal">
      <formula>"piegādāts"</formula>
    </cfRule>
  </conditionalFormatting>
  <conditionalFormatting sqref="E88">
    <cfRule type="cellIs" dxfId="412" priority="118" operator="equal">
      <formula>"neapstiprināts"</formula>
    </cfRule>
    <cfRule type="cellIs" dxfId="411" priority="119" operator="equal">
      <formula>"apstiprināts"</formula>
    </cfRule>
    <cfRule type="cellIs" dxfId="410" priority="120" operator="equal">
      <formula>"piegādāts"</formula>
    </cfRule>
  </conditionalFormatting>
  <conditionalFormatting sqref="E89">
    <cfRule type="cellIs" dxfId="409" priority="115" operator="equal">
      <formula>"neapstiprināts"</formula>
    </cfRule>
    <cfRule type="cellIs" dxfId="408" priority="116" operator="equal">
      <formula>"apstiprināts"</formula>
    </cfRule>
    <cfRule type="cellIs" dxfId="407" priority="117" operator="equal">
      <formula>"piegādāts"</formula>
    </cfRule>
  </conditionalFormatting>
  <conditionalFormatting sqref="E90">
    <cfRule type="cellIs" dxfId="406" priority="112" operator="equal">
      <formula>"neapstiprināts"</formula>
    </cfRule>
    <cfRule type="cellIs" dxfId="405" priority="113" operator="equal">
      <formula>"apstiprināts"</formula>
    </cfRule>
    <cfRule type="cellIs" dxfId="404" priority="114" operator="equal">
      <formula>"piegādāts"</formula>
    </cfRule>
  </conditionalFormatting>
  <conditionalFormatting sqref="E91">
    <cfRule type="cellIs" dxfId="403" priority="109" operator="equal">
      <formula>"neapstiprināts"</formula>
    </cfRule>
    <cfRule type="cellIs" dxfId="402" priority="110" operator="equal">
      <formula>"apstiprināts"</formula>
    </cfRule>
    <cfRule type="cellIs" dxfId="401" priority="111" operator="equal">
      <formula>"piegādāts"</formula>
    </cfRule>
  </conditionalFormatting>
  <conditionalFormatting sqref="E92">
    <cfRule type="cellIs" dxfId="400" priority="106" operator="equal">
      <formula>"neapstiprināts"</formula>
    </cfRule>
    <cfRule type="cellIs" dxfId="399" priority="107" operator="equal">
      <formula>"apstiprināts"</formula>
    </cfRule>
    <cfRule type="cellIs" dxfId="398" priority="108" operator="equal">
      <formula>"piegādāts"</formula>
    </cfRule>
  </conditionalFormatting>
  <conditionalFormatting sqref="E80">
    <cfRule type="cellIs" dxfId="397" priority="103" operator="equal">
      <formula>"neapstiprināts"</formula>
    </cfRule>
    <cfRule type="cellIs" dxfId="396" priority="104" operator="equal">
      <formula>"apstiprināts"</formula>
    </cfRule>
    <cfRule type="cellIs" dxfId="395" priority="105" operator="equal">
      <formula>"piegādāts"</formula>
    </cfRule>
  </conditionalFormatting>
  <conditionalFormatting sqref="E80">
    <cfRule type="cellIs" dxfId="394" priority="100" operator="equal">
      <formula>"neapstiprināts"</formula>
    </cfRule>
    <cfRule type="cellIs" dxfId="393" priority="101" operator="equal">
      <formula>"apstiprināts"</formula>
    </cfRule>
    <cfRule type="cellIs" dxfId="392" priority="102" operator="equal">
      <formula>"piegādāts"</formula>
    </cfRule>
  </conditionalFormatting>
  <conditionalFormatting sqref="E83">
    <cfRule type="cellIs" dxfId="391" priority="97" operator="equal">
      <formula>"neapstiprināts"</formula>
    </cfRule>
    <cfRule type="cellIs" dxfId="390" priority="98" operator="equal">
      <formula>"apstiprināts"</formula>
    </cfRule>
    <cfRule type="cellIs" dxfId="389" priority="99" operator="equal">
      <formula>"piegādāts"</formula>
    </cfRule>
  </conditionalFormatting>
  <conditionalFormatting sqref="E90">
    <cfRule type="cellIs" dxfId="382" priority="82" operator="equal">
      <formula>"neapstiprināts"</formula>
    </cfRule>
    <cfRule type="cellIs" dxfId="381" priority="83" operator="equal">
      <formula>"apstiprināts"</formula>
    </cfRule>
    <cfRule type="cellIs" dxfId="380" priority="84" operator="equal">
      <formula>"piegādāts"</formula>
    </cfRule>
  </conditionalFormatting>
  <conditionalFormatting sqref="E88">
    <cfRule type="cellIs" dxfId="379" priority="88" operator="equal">
      <formula>"neapstiprināts"</formula>
    </cfRule>
    <cfRule type="cellIs" dxfId="378" priority="89" operator="equal">
      <formula>"apstiprināts"</formula>
    </cfRule>
    <cfRule type="cellIs" dxfId="377" priority="90" operator="equal">
      <formula>"piegādāts"</formula>
    </cfRule>
  </conditionalFormatting>
  <conditionalFormatting sqref="E89">
    <cfRule type="cellIs" dxfId="376" priority="85" operator="equal">
      <formula>"neapstiprināts"</formula>
    </cfRule>
    <cfRule type="cellIs" dxfId="375" priority="86" operator="equal">
      <formula>"apstiprināts"</formula>
    </cfRule>
    <cfRule type="cellIs" dxfId="374" priority="87" operator="equal">
      <formula>"piegādāts"</formula>
    </cfRule>
  </conditionalFormatting>
  <conditionalFormatting sqref="E81">
    <cfRule type="cellIs" dxfId="373" priority="70" operator="equal">
      <formula>"neapstiprināts"</formula>
    </cfRule>
    <cfRule type="cellIs" dxfId="372" priority="71" operator="equal">
      <formula>"apstiprināts"</formula>
    </cfRule>
    <cfRule type="cellIs" dxfId="371" priority="72" operator="equal">
      <formula>"piegādāts"</formula>
    </cfRule>
  </conditionalFormatting>
  <conditionalFormatting sqref="E91">
    <cfRule type="cellIs" dxfId="370" priority="79" operator="equal">
      <formula>"neapstiprināts"</formula>
    </cfRule>
    <cfRule type="cellIs" dxfId="369" priority="80" operator="equal">
      <formula>"apstiprināts"</formula>
    </cfRule>
    <cfRule type="cellIs" dxfId="368" priority="81" operator="equal">
      <formula>"piegādāts"</formula>
    </cfRule>
  </conditionalFormatting>
  <conditionalFormatting sqref="E92">
    <cfRule type="cellIs" dxfId="367" priority="76" operator="equal">
      <formula>"neapstiprināts"</formula>
    </cfRule>
    <cfRule type="cellIs" dxfId="366" priority="77" operator="equal">
      <formula>"apstiprināts"</formula>
    </cfRule>
    <cfRule type="cellIs" dxfId="365" priority="78" operator="equal">
      <formula>"piegādāts"</formula>
    </cfRule>
  </conditionalFormatting>
  <conditionalFormatting sqref="E76 E78">
    <cfRule type="cellIs" dxfId="364" priority="73" operator="equal">
      <formula>"neapstiprināts"</formula>
    </cfRule>
    <cfRule type="cellIs" dxfId="363" priority="74" operator="equal">
      <formula>"apstiprināts"</formula>
    </cfRule>
    <cfRule type="cellIs" dxfId="362" priority="75" operator="equal">
      <formula>"piegādāts"</formula>
    </cfRule>
  </conditionalFormatting>
  <conditionalFormatting sqref="E81">
    <cfRule type="cellIs" dxfId="361" priority="67" operator="equal">
      <formula>"neapstiprināts"</formula>
    </cfRule>
    <cfRule type="cellIs" dxfId="360" priority="68" operator="equal">
      <formula>"apstiprināts"</formula>
    </cfRule>
    <cfRule type="cellIs" dxfId="359" priority="69" operator="equal">
      <formula>"piegādāts"</formula>
    </cfRule>
  </conditionalFormatting>
  <conditionalFormatting sqref="E81">
    <cfRule type="cellIs" dxfId="358" priority="64" operator="equal">
      <formula>"neapstiprināts"</formula>
    </cfRule>
    <cfRule type="cellIs" dxfId="357" priority="65" operator="equal">
      <formula>"apstiprināts"</formula>
    </cfRule>
    <cfRule type="cellIs" dxfId="356" priority="66" operator="equal">
      <formula>"piegādāts"</formula>
    </cfRule>
  </conditionalFormatting>
  <conditionalFormatting sqref="E81">
    <cfRule type="cellIs" dxfId="355" priority="61" operator="equal">
      <formula>"neapstiprināts"</formula>
    </cfRule>
    <cfRule type="cellIs" dxfId="354" priority="62" operator="equal">
      <formula>"apstiprināts"</formula>
    </cfRule>
    <cfRule type="cellIs" dxfId="353" priority="63" operator="equal">
      <formula>"piegādāts"</formula>
    </cfRule>
  </conditionalFormatting>
  <conditionalFormatting sqref="E82">
    <cfRule type="cellIs" dxfId="352" priority="58" operator="equal">
      <formula>"neapstiprināts"</formula>
    </cfRule>
    <cfRule type="cellIs" dxfId="351" priority="59" operator="equal">
      <formula>"apstiprināts"</formula>
    </cfRule>
    <cfRule type="cellIs" dxfId="350" priority="60" operator="equal">
      <formula>"piegādāts"</formula>
    </cfRule>
  </conditionalFormatting>
  <conditionalFormatting sqref="E82">
    <cfRule type="cellIs" dxfId="349" priority="55" operator="equal">
      <formula>"neapstiprināts"</formula>
    </cfRule>
    <cfRule type="cellIs" dxfId="348" priority="56" operator="equal">
      <formula>"apstiprināts"</formula>
    </cfRule>
    <cfRule type="cellIs" dxfId="347" priority="57" operator="equal">
      <formula>"piegādāts"</formula>
    </cfRule>
  </conditionalFormatting>
  <conditionalFormatting sqref="E82">
    <cfRule type="cellIs" dxfId="346" priority="52" operator="equal">
      <formula>"neapstiprināts"</formula>
    </cfRule>
    <cfRule type="cellIs" dxfId="345" priority="53" operator="equal">
      <formula>"apstiprināts"</formula>
    </cfRule>
    <cfRule type="cellIs" dxfId="344" priority="54" operator="equal">
      <formula>"piegādāts"</formula>
    </cfRule>
  </conditionalFormatting>
  <conditionalFormatting sqref="E82">
    <cfRule type="cellIs" dxfId="343" priority="49" operator="equal">
      <formula>"neapstiprināts"</formula>
    </cfRule>
    <cfRule type="cellIs" dxfId="342" priority="50" operator="equal">
      <formula>"apstiprināts"</formula>
    </cfRule>
    <cfRule type="cellIs" dxfId="341" priority="51" operator="equal">
      <formula>"piegādāts"</formula>
    </cfRule>
  </conditionalFormatting>
  <conditionalFormatting sqref="E86">
    <cfRule type="cellIs" dxfId="340" priority="46" operator="equal">
      <formula>"neapstiprināts"</formula>
    </cfRule>
    <cfRule type="cellIs" dxfId="339" priority="47" operator="equal">
      <formula>"apstiprināts"</formula>
    </cfRule>
    <cfRule type="cellIs" dxfId="338" priority="48" operator="equal">
      <formula>"piegādāts"</formula>
    </cfRule>
  </conditionalFormatting>
  <conditionalFormatting sqref="E86">
    <cfRule type="cellIs" dxfId="337" priority="43" operator="equal">
      <formula>"neapstiprināts"</formula>
    </cfRule>
    <cfRule type="cellIs" dxfId="336" priority="44" operator="equal">
      <formula>"apstiprināts"</formula>
    </cfRule>
    <cfRule type="cellIs" dxfId="335" priority="45" operator="equal">
      <formula>"piegādāts"</formula>
    </cfRule>
  </conditionalFormatting>
  <conditionalFormatting sqref="E86">
    <cfRule type="cellIs" dxfId="334" priority="40" operator="equal">
      <formula>"neapstiprināts"</formula>
    </cfRule>
    <cfRule type="cellIs" dxfId="333" priority="41" operator="equal">
      <formula>"apstiprināts"</formula>
    </cfRule>
    <cfRule type="cellIs" dxfId="332" priority="42" operator="equal">
      <formula>"piegādāts"</formula>
    </cfRule>
  </conditionalFormatting>
  <conditionalFormatting sqref="E86">
    <cfRule type="cellIs" dxfId="331" priority="37" operator="equal">
      <formula>"neapstiprināts"</formula>
    </cfRule>
    <cfRule type="cellIs" dxfId="330" priority="38" operator="equal">
      <formula>"apstiprināts"</formula>
    </cfRule>
    <cfRule type="cellIs" dxfId="329" priority="39" operator="equal">
      <formula>"piegādāts"</formula>
    </cfRule>
  </conditionalFormatting>
  <conditionalFormatting sqref="E87">
    <cfRule type="cellIs" dxfId="328" priority="34" operator="equal">
      <formula>"neapstiprināts"</formula>
    </cfRule>
    <cfRule type="cellIs" dxfId="327" priority="35" operator="equal">
      <formula>"apstiprināts"</formula>
    </cfRule>
    <cfRule type="cellIs" dxfId="326" priority="36" operator="equal">
      <formula>"piegādāts"</formula>
    </cfRule>
  </conditionalFormatting>
  <conditionalFormatting sqref="E87">
    <cfRule type="cellIs" dxfId="325" priority="31" operator="equal">
      <formula>"neapstiprināts"</formula>
    </cfRule>
    <cfRule type="cellIs" dxfId="324" priority="32" operator="equal">
      <formula>"apstiprināts"</formula>
    </cfRule>
    <cfRule type="cellIs" dxfId="323" priority="33" operator="equal">
      <formula>"piegādāts"</formula>
    </cfRule>
  </conditionalFormatting>
  <conditionalFormatting sqref="E87">
    <cfRule type="cellIs" dxfId="322" priority="28" operator="equal">
      <formula>"neapstiprināts"</formula>
    </cfRule>
    <cfRule type="cellIs" dxfId="321" priority="29" operator="equal">
      <formula>"apstiprināts"</formula>
    </cfRule>
    <cfRule type="cellIs" dxfId="320" priority="30" operator="equal">
      <formula>"piegādāts"</formula>
    </cfRule>
  </conditionalFormatting>
  <conditionalFormatting sqref="E87">
    <cfRule type="cellIs" dxfId="319" priority="25" operator="equal">
      <formula>"neapstiprināts"</formula>
    </cfRule>
    <cfRule type="cellIs" dxfId="318" priority="26" operator="equal">
      <formula>"apstiprināts"</formula>
    </cfRule>
    <cfRule type="cellIs" dxfId="317" priority="27" operator="equal">
      <formula>"piegādāts"</formula>
    </cfRule>
  </conditionalFormatting>
  <conditionalFormatting sqref="E77">
    <cfRule type="cellIs" dxfId="316" priority="22" operator="equal">
      <formula>"neapstiprināts"</formula>
    </cfRule>
    <cfRule type="cellIs" dxfId="315" priority="23" operator="equal">
      <formula>"apstiprināts"</formula>
    </cfRule>
    <cfRule type="cellIs" dxfId="314" priority="24" operator="equal">
      <formula>"piegādāts"</formula>
    </cfRule>
  </conditionalFormatting>
  <conditionalFormatting sqref="E77">
    <cfRule type="cellIs" dxfId="313" priority="19" operator="equal">
      <formula>"neapstiprināts"</formula>
    </cfRule>
    <cfRule type="cellIs" dxfId="312" priority="20" operator="equal">
      <formula>"apstiprināts"</formula>
    </cfRule>
    <cfRule type="cellIs" dxfId="311" priority="21" operator="equal">
      <formula>"piegādāts"</formula>
    </cfRule>
  </conditionalFormatting>
  <conditionalFormatting sqref="E77">
    <cfRule type="cellIs" dxfId="310" priority="16" operator="equal">
      <formula>"neapstiprināts"</formula>
    </cfRule>
    <cfRule type="cellIs" dxfId="309" priority="17" operator="equal">
      <formula>"apstiprināts"</formula>
    </cfRule>
    <cfRule type="cellIs" dxfId="308" priority="18" operator="equal">
      <formula>"piegādāts"</formula>
    </cfRule>
  </conditionalFormatting>
  <conditionalFormatting sqref="E77">
    <cfRule type="cellIs" dxfId="307" priority="13" operator="equal">
      <formula>"neapstiprināts"</formula>
    </cfRule>
    <cfRule type="cellIs" dxfId="306" priority="14" operator="equal">
      <formula>"apstiprināts"</formula>
    </cfRule>
    <cfRule type="cellIs" dxfId="305" priority="15" operator="equal">
      <formula>"piegādāts"</formula>
    </cfRule>
  </conditionalFormatting>
  <conditionalFormatting sqref="E79">
    <cfRule type="cellIs" dxfId="304" priority="10" operator="equal">
      <formula>"neapstiprināts"</formula>
    </cfRule>
    <cfRule type="cellIs" dxfId="303" priority="11" operator="equal">
      <formula>"apstiprināts"</formula>
    </cfRule>
    <cfRule type="cellIs" dxfId="302" priority="12" operator="equal">
      <formula>"piegādāts"</formula>
    </cfRule>
  </conditionalFormatting>
  <conditionalFormatting sqref="E79">
    <cfRule type="cellIs" dxfId="301" priority="7" operator="equal">
      <formula>"neapstiprināts"</formula>
    </cfRule>
    <cfRule type="cellIs" dxfId="300" priority="8" operator="equal">
      <formula>"apstiprināts"</formula>
    </cfRule>
    <cfRule type="cellIs" dxfId="299" priority="9" operator="equal">
      <formula>"piegādāts"</formula>
    </cfRule>
  </conditionalFormatting>
  <conditionalFormatting sqref="E79">
    <cfRule type="cellIs" dxfId="298" priority="4" operator="equal">
      <formula>"neapstiprināts"</formula>
    </cfRule>
    <cfRule type="cellIs" dxfId="297" priority="5" operator="equal">
      <formula>"apstiprināts"</formula>
    </cfRule>
    <cfRule type="cellIs" dxfId="296" priority="6" operator="equal">
      <formula>"piegādāts"</formula>
    </cfRule>
  </conditionalFormatting>
  <conditionalFormatting sqref="E79">
    <cfRule type="cellIs" dxfId="295" priority="1" operator="equal">
      <formula>"neapstiprināts"</formula>
    </cfRule>
    <cfRule type="cellIs" dxfId="294" priority="2" operator="equal">
      <formula>"apstiprināts"</formula>
    </cfRule>
    <cfRule type="cellIs" dxfId="293" priority="3" operator="equal">
      <formula>"piegādāts"</formula>
    </cfRule>
  </conditionalFormatting>
  <conditionalFormatting sqref="E52:E54">
    <cfRule type="cellIs" dxfId="223" priority="211" operator="equal">
      <formula>"neapstiprināts"</formula>
    </cfRule>
    <cfRule type="cellIs" dxfId="222" priority="212" operator="equal">
      <formula>"apstiprināts"</formula>
    </cfRule>
    <cfRule type="cellIs" dxfId="221" priority="213" operator="equal">
      <formula>"piegādāts"</formula>
    </cfRule>
  </conditionalFormatting>
  <conditionalFormatting sqref="E62:E64">
    <cfRule type="cellIs" dxfId="220" priority="208" operator="equal">
      <formula>"neapstiprināts"</formula>
    </cfRule>
    <cfRule type="cellIs" dxfId="219" priority="209" operator="equal">
      <formula>"apstiprināts"</formula>
    </cfRule>
    <cfRule type="cellIs" dxfId="218" priority="210" operator="equal">
      <formula>"piegādāts"</formula>
    </cfRule>
  </conditionalFormatting>
  <conditionalFormatting sqref="E76 E78">
    <cfRule type="cellIs" dxfId="172" priority="160" operator="equal">
      <formula>"neapstiprināts"</formula>
    </cfRule>
    <cfRule type="cellIs" dxfId="171" priority="161" operator="equal">
      <formula>"apstiprināts"</formula>
    </cfRule>
    <cfRule type="cellIs" dxfId="170" priority="162" operator="equal">
      <formula>"piegādāts"</formula>
    </cfRule>
  </conditionalFormatting>
  <conditionalFormatting sqref="E83">
    <cfRule type="cellIs" dxfId="166" priority="157" operator="equal">
      <formula>"neapstiprināts"</formula>
    </cfRule>
    <cfRule type="cellIs" dxfId="165" priority="158" operator="equal">
      <formula>"apstiprināts"</formula>
    </cfRule>
    <cfRule type="cellIs" dxfId="164" priority="159" operator="equal">
      <formula>"piegādāts"</formula>
    </cfRule>
  </conditionalFormatting>
  <conditionalFormatting sqref="E83">
    <cfRule type="cellIs" dxfId="142" priority="127" operator="equal">
      <formula>"neapstiprināts"</formula>
    </cfRule>
    <cfRule type="cellIs" dxfId="141" priority="128" operator="equal">
      <formula>"apstiprināts"</formula>
    </cfRule>
    <cfRule type="cellIs" dxfId="140" priority="129" operator="equal">
      <formula>"piegādāts"</formula>
    </cfRule>
  </conditionalFormatting>
  <conditionalFormatting sqref="E84">
    <cfRule type="cellIs" dxfId="133" priority="124" operator="equal">
      <formula>"neapstiprināts"</formula>
    </cfRule>
    <cfRule type="cellIs" dxfId="132" priority="125" operator="equal">
      <formula>"apstiprināts"</formula>
    </cfRule>
    <cfRule type="cellIs" dxfId="131" priority="126" operator="equal">
      <formula>"piegādāts"</formula>
    </cfRule>
  </conditionalFormatting>
  <conditionalFormatting sqref="E84">
    <cfRule type="cellIs" dxfId="106" priority="94" operator="equal">
      <formula>"neapstiprināts"</formula>
    </cfRule>
    <cfRule type="cellIs" dxfId="105" priority="95" operator="equal">
      <formula>"apstiprināts"</formula>
    </cfRule>
    <cfRule type="cellIs" dxfId="104" priority="96" operator="equal">
      <formula>"piegādāts"</formula>
    </cfRule>
  </conditionalFormatting>
  <conditionalFormatting sqref="E85">
    <cfRule type="cellIs" dxfId="103" priority="91" operator="equal">
      <formula>"neapstiprināts"</formula>
    </cfRule>
    <cfRule type="cellIs" dxfId="102" priority="92" operator="equal">
      <formula>"apstiprināts"</formula>
    </cfRule>
    <cfRule type="cellIs" dxfId="101" priority="93" operator="equal">
      <formula>"piegādāts"</formula>
    </cfRule>
  </conditionalFormatting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ECC9214EA944EA21458263CCDDF7F" ma:contentTypeVersion="11" ma:contentTypeDescription="Create a new document." ma:contentTypeScope="" ma:versionID="d9f077dfd914a8ae174b868b5e1651f6">
  <xsd:schema xmlns:xsd="http://www.w3.org/2001/XMLSchema" xmlns:xs="http://www.w3.org/2001/XMLSchema" xmlns:p="http://schemas.microsoft.com/office/2006/metadata/properties" xmlns:ns2="a905034f-3881-4742-9193-78658d6d450d" xmlns:ns3="e93058da-46e6-4d14-a374-ea814dcb80e8" targetNamespace="http://schemas.microsoft.com/office/2006/metadata/properties" ma:root="true" ma:fieldsID="377170d5e5f67a06f0872de291d1d5f6" ns2:_="" ns3:_="">
    <xsd:import namespace="a905034f-3881-4742-9193-78658d6d450d"/>
    <xsd:import namespace="e93058da-46e6-4d14-a374-ea814dcb8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5034f-3881-4742-9193-78658d6d4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058da-46e6-4d14-a374-ea814dcb8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7DD97-696D-44E8-B0F3-C7DE238D1A9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93058da-46e6-4d14-a374-ea814dcb80e8"/>
    <ds:schemaRef ds:uri="http://purl.org/dc/dcmitype/"/>
    <ds:schemaRef ds:uri="http://schemas.microsoft.com/office/infopath/2007/PartnerControls"/>
    <ds:schemaRef ds:uri="a905034f-3881-4742-9193-78658d6d45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1C986C-F41E-44C7-8856-BE9D20F4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5034f-3881-4742-9193-78658d6d450d"/>
    <ds:schemaRef ds:uri="e93058da-46e6-4d14-a374-ea814dcb8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A44DD-C874-45B0-B8FC-E146DA272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kopsavilkums</vt:lpstr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Armīns Kalniņš</dc:creator>
  <cp:lastModifiedBy>Armīns Kalniņš</cp:lastModifiedBy>
  <dcterms:created xsi:type="dcterms:W3CDTF">2021-03-19T06:48:24Z</dcterms:created>
  <dcterms:modified xsi:type="dcterms:W3CDTF">2021-08-03T06:33:44Z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0x010100C6AECC9214EA944EA21458263CCDDF7F</vt:lpwstr>
  </property>
</Properties>
</file>